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slicers/slicer2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slicers/slicer3.xml" ContentType="application/vnd.ms-excel.slicer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slicers/slicer4.xml" ContentType="application/vnd.ms-excel.slicer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licers/slicer5.xml" ContentType="application/vnd.ms-excel.slicer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slicers/slicer6.xml" ContentType="application/vnd.ms-excel.slicer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ОПСР\Финдоступность\Дашборды\"/>
    </mc:Choice>
  </mc:AlternateContent>
  <bookViews>
    <workbookView xWindow="0" yWindow="0" windowWidth="20730" windowHeight="11760" firstSheet="3" activeTab="9"/>
  </bookViews>
  <sheets>
    <sheet name="Лист1" sheetId="21" state="hidden" r:id="rId1"/>
    <sheet name="База данных_основная" sheetId="5" state="hidden" r:id="rId2"/>
    <sheet name="Сводная таблица для диаграмм" sheetId="6" state="hidden" r:id="rId3"/>
    <sheet name="Титульный" sheetId="10" r:id="rId4"/>
    <sheet name="Запорожская область" sheetId="7" r:id="rId5"/>
    <sheet name="Запорожская область 2 вар" sheetId="13" r:id="rId6"/>
    <sheet name="Муниципалитеты" sheetId="8" r:id="rId7"/>
    <sheet name="Обеспеченность" sheetId="11" r:id="rId8"/>
    <sheet name="Реестр ТСТ" sheetId="20" state="hidden" r:id="rId9"/>
    <sheet name="Рейтинг МО общий" sheetId="12" r:id="rId10"/>
    <sheet name="Рейтинг по показателям" sheetId="16" r:id="rId11"/>
    <sheet name="Глоссарий" sheetId="19" state="hidden" r:id="rId12"/>
  </sheets>
  <definedNames>
    <definedName name="_xlnm._FilterDatabase" localSheetId="1" hidden="1">'База данных_основная'!$C$1:$F$1361</definedName>
    <definedName name="_xlnm._FilterDatabase" localSheetId="0" hidden="1">Лист1!$O$13:$R$13</definedName>
    <definedName name="_xlnm.Print_Area" localSheetId="11">Глоссарий!$A$1:$AU$172</definedName>
    <definedName name="_xlnm.Print_Area" localSheetId="4">'Запорожская область'!$A$1:$AT$67</definedName>
    <definedName name="_xlnm.Print_Area" localSheetId="6">Муниципалитеты!$A$1:$AL$64</definedName>
    <definedName name="_xlnm.Print_Area" localSheetId="8">'Реестр ТСТ'!$A$6:$D$2011</definedName>
    <definedName name="_xlnm.Print_Area" localSheetId="9">'Рейтинг МО общий'!$A$1:$AJ$66</definedName>
    <definedName name="_xlnm.Print_Area" localSheetId="10">'Рейтинг по показателям'!$A$1:$AS$62</definedName>
    <definedName name="_xlnm.Print_Area" localSheetId="3">Титульный!$A$1:$AK$65</definedName>
    <definedName name="Срез_Дата">#N/A</definedName>
    <definedName name="Срез_Дата1">#N/A</definedName>
    <definedName name="Срез_Дата2">#N/A</definedName>
    <definedName name="Срез_Дата3">#N/A</definedName>
    <definedName name="Срез_Дата4">#N/A</definedName>
    <definedName name="Срез_Дата5">#N/A</definedName>
    <definedName name="Срез_Муниципальное_образование">#N/A</definedName>
    <definedName name="Срез_Муниципальное_образование1">#N/A</definedName>
    <definedName name="Срез_Муниципальное_образование2">#N/A</definedName>
    <definedName name="Срез_Показатель">#N/A</definedName>
    <definedName name="Срез_Показатель1">#N/A</definedName>
    <definedName name="Срез_Показатель2">#N/A</definedName>
  </definedNames>
  <calcPr calcId="162913"/>
  <pivotCaches>
    <pivotCache cacheId="0" r:id="rId13"/>
    <pivotCache cacheId="1" r:id="rId14"/>
    <pivotCache cacheId="2" r:id="rId15"/>
  </pivotCaches>
  <extLst>
    <ext xmlns:x14="http://schemas.microsoft.com/office/spreadsheetml/2009/9/main" uri="{BBE1A952-AA13-448e-AADC-164F8A28A991}">
      <x14:slicerCaches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E205" i="6" l="1"/>
  <c r="AB17" i="8" s="1"/>
  <c r="E204" i="6"/>
  <c r="Q15" i="6" l="1"/>
  <c r="P15" i="6"/>
  <c r="Z21" i="6"/>
  <c r="Y21" i="6"/>
  <c r="X21" i="6"/>
  <c r="W21" i="6"/>
  <c r="V21" i="6"/>
  <c r="U21" i="6"/>
  <c r="T21" i="6"/>
  <c r="S21" i="6"/>
  <c r="R21" i="6"/>
  <c r="Q21" i="6"/>
  <c r="P21" i="6"/>
  <c r="O21" i="6"/>
  <c r="Z20" i="6"/>
  <c r="Y20" i="6"/>
  <c r="X20" i="6"/>
  <c r="W20" i="6"/>
  <c r="V20" i="6"/>
  <c r="U20" i="6"/>
  <c r="T20" i="6"/>
  <c r="S20" i="6"/>
  <c r="R20" i="6"/>
  <c r="Q20" i="6"/>
  <c r="P20" i="6"/>
  <c r="O20" i="6"/>
  <c r="Z19" i="6"/>
  <c r="Y19" i="6"/>
  <c r="X19" i="6"/>
  <c r="W19" i="6"/>
  <c r="V19" i="6"/>
  <c r="U19" i="6"/>
  <c r="T19" i="6"/>
  <c r="S19" i="6"/>
  <c r="R19" i="6"/>
  <c r="Q19" i="6"/>
  <c r="P19" i="6"/>
  <c r="O19" i="6"/>
  <c r="Z18" i="6"/>
  <c r="Y18" i="6"/>
  <c r="X18" i="6"/>
  <c r="W18" i="6"/>
  <c r="V18" i="6"/>
  <c r="U18" i="6"/>
  <c r="T18" i="6"/>
  <c r="S18" i="6"/>
  <c r="R18" i="6"/>
  <c r="Q18" i="6"/>
  <c r="P18" i="6"/>
  <c r="O18" i="6"/>
  <c r="Z17" i="6"/>
  <c r="Y17" i="6"/>
  <c r="X17" i="6"/>
  <c r="W17" i="6"/>
  <c r="V17" i="6"/>
  <c r="U17" i="6"/>
  <c r="T17" i="6"/>
  <c r="S17" i="6"/>
  <c r="R17" i="6"/>
  <c r="Q17" i="6"/>
  <c r="P17" i="6"/>
  <c r="O17" i="6"/>
  <c r="Z16" i="6"/>
  <c r="Y16" i="6"/>
  <c r="X16" i="6"/>
  <c r="W16" i="6"/>
  <c r="V16" i="6"/>
  <c r="U16" i="6"/>
  <c r="T16" i="6"/>
  <c r="S16" i="6"/>
  <c r="R16" i="6"/>
  <c r="Q16" i="6"/>
  <c r="P16" i="6"/>
  <c r="O16" i="6"/>
  <c r="Z15" i="6"/>
  <c r="Y15" i="6"/>
  <c r="X15" i="6"/>
  <c r="W15" i="6"/>
  <c r="V15" i="6"/>
  <c r="U15" i="6"/>
  <c r="T15" i="6"/>
  <c r="S15" i="6"/>
  <c r="R15" i="6"/>
  <c r="O15" i="6"/>
  <c r="Z14" i="6"/>
  <c r="Y14" i="6"/>
  <c r="X14" i="6"/>
  <c r="W14" i="6"/>
  <c r="V14" i="6"/>
  <c r="U14" i="6"/>
  <c r="T14" i="6"/>
  <c r="S14" i="6"/>
  <c r="R14" i="6"/>
  <c r="Q14" i="6"/>
  <c r="P14" i="6"/>
  <c r="O14" i="6"/>
  <c r="Z13" i="6"/>
  <c r="Y13" i="6"/>
  <c r="X13" i="6"/>
  <c r="W13" i="6"/>
  <c r="V13" i="6"/>
  <c r="U13" i="6"/>
  <c r="T13" i="6"/>
  <c r="S13" i="6"/>
  <c r="R13" i="6"/>
  <c r="Q13" i="6"/>
  <c r="P13" i="6"/>
  <c r="O13" i="6"/>
  <c r="Z12" i="6"/>
  <c r="Y12" i="6"/>
  <c r="X12" i="6"/>
  <c r="W12" i="6"/>
  <c r="V12" i="6"/>
  <c r="U12" i="6"/>
  <c r="T12" i="6"/>
  <c r="S12" i="6"/>
  <c r="R12" i="6"/>
  <c r="Q12" i="6"/>
  <c r="P12" i="6"/>
  <c r="O12" i="6"/>
  <c r="Z11" i="6"/>
  <c r="Y11" i="6"/>
  <c r="X11" i="6"/>
  <c r="W11" i="6"/>
  <c r="V11" i="6"/>
  <c r="U11" i="6"/>
  <c r="T11" i="6"/>
  <c r="S11" i="6"/>
  <c r="R11" i="6"/>
  <c r="Q11" i="6"/>
  <c r="P11" i="6"/>
  <c r="O11" i="6"/>
  <c r="Z10" i="6"/>
  <c r="Y10" i="6"/>
  <c r="X10" i="6"/>
  <c r="W10" i="6"/>
  <c r="V10" i="6"/>
  <c r="U10" i="6"/>
  <c r="T10" i="6"/>
  <c r="S10" i="6"/>
  <c r="R10" i="6"/>
  <c r="Q10" i="6"/>
  <c r="P10" i="6"/>
  <c r="O10" i="6"/>
  <c r="Z9" i="6"/>
  <c r="Y9" i="6"/>
  <c r="X9" i="6"/>
  <c r="W9" i="6"/>
  <c r="V9" i="6"/>
  <c r="U9" i="6"/>
  <c r="T9" i="6"/>
  <c r="S9" i="6"/>
  <c r="R9" i="6"/>
  <c r="Q9" i="6"/>
  <c r="P9" i="6"/>
  <c r="O9" i="6"/>
  <c r="Z8" i="6"/>
  <c r="Y8" i="6"/>
  <c r="X8" i="6"/>
  <c r="W8" i="6"/>
  <c r="V8" i="6"/>
  <c r="U8" i="6"/>
  <c r="T8" i="6"/>
  <c r="S8" i="6"/>
  <c r="R8" i="6"/>
  <c r="Q8" i="6"/>
  <c r="P8" i="6"/>
  <c r="O8" i="6"/>
  <c r="Z7" i="6"/>
  <c r="Y7" i="6"/>
  <c r="X7" i="6"/>
  <c r="W7" i="6"/>
  <c r="V7" i="6"/>
  <c r="U7" i="6"/>
  <c r="T7" i="6"/>
  <c r="S7" i="6"/>
  <c r="R7" i="6"/>
  <c r="Q7" i="6"/>
  <c r="P7" i="6"/>
  <c r="O7" i="6"/>
  <c r="AC7" i="6"/>
  <c r="AB7" i="6"/>
  <c r="AA7" i="6"/>
  <c r="Z6" i="6"/>
  <c r="Y6" i="6"/>
  <c r="X6" i="6"/>
  <c r="W6" i="6"/>
  <c r="V6" i="6"/>
  <c r="U6" i="6"/>
  <c r="Z5" i="6"/>
  <c r="Y5" i="6"/>
  <c r="X5" i="6"/>
  <c r="W5" i="6"/>
  <c r="V5" i="6"/>
  <c r="U5" i="6"/>
  <c r="T6" i="6"/>
  <c r="S6" i="6"/>
  <c r="T5" i="6"/>
  <c r="S5" i="6"/>
  <c r="R6" i="6"/>
  <c r="R5" i="6"/>
  <c r="Q6" i="6"/>
  <c r="Q5" i="6"/>
  <c r="P6" i="6"/>
  <c r="P5" i="6"/>
  <c r="O6" i="6"/>
  <c r="O5" i="6"/>
  <c r="P395" i="6" l="1"/>
  <c r="Q395" i="6" s="1"/>
  <c r="AB17" i="16" s="1"/>
  <c r="P388" i="6"/>
  <c r="Q388" i="6" s="1"/>
  <c r="O17" i="16" s="1"/>
  <c r="P370" i="6"/>
  <c r="S17" i="12" s="1"/>
  <c r="U16" i="16"/>
  <c r="H16" i="16"/>
  <c r="S16" i="12"/>
  <c r="D16" i="12"/>
  <c r="P363" i="6"/>
  <c r="D17" i="12" s="1"/>
  <c r="E331" i="6"/>
  <c r="E167" i="6"/>
  <c r="E330" i="6"/>
  <c r="E241" i="6"/>
  <c r="E185" i="6"/>
  <c r="E186" i="6"/>
  <c r="E166" i="6"/>
  <c r="J140" i="6"/>
  <c r="H140" i="6"/>
  <c r="F140" i="6"/>
  <c r="W20" i="13"/>
  <c r="W19" i="13"/>
  <c r="W18" i="13"/>
  <c r="W17" i="13"/>
  <c r="W16" i="13"/>
  <c r="P371" i="6" l="1"/>
  <c r="P372" i="6" s="1"/>
  <c r="Q370" i="6"/>
  <c r="P396" i="6"/>
  <c r="U17" i="16"/>
  <c r="H17" i="16"/>
  <c r="P389" i="6"/>
  <c r="P364" i="6"/>
  <c r="Q363" i="6"/>
  <c r="K17" i="12" s="1"/>
  <c r="J17" i="8"/>
  <c r="P373" i="6" l="1"/>
  <c r="P374" i="6" s="1"/>
  <c r="P365" i="6"/>
  <c r="D18" i="12"/>
  <c r="P397" i="6"/>
  <c r="Q396" i="6"/>
  <c r="AB18" i="16" s="1"/>
  <c r="U18" i="16"/>
  <c r="Q389" i="6"/>
  <c r="O18" i="16" s="1"/>
  <c r="H18" i="16"/>
  <c r="P390" i="6"/>
  <c r="Q364" i="6"/>
  <c r="K18" i="12" s="1"/>
  <c r="Q1346" i="5"/>
  <c r="R1346" i="5" s="1"/>
  <c r="P1346" i="5" s="1"/>
  <c r="Q1330" i="5"/>
  <c r="O1346" i="5"/>
  <c r="Q1314" i="5"/>
  <c r="Q1315" i="5" s="1"/>
  <c r="O1315" i="5" s="1"/>
  <c r="Q1298" i="5"/>
  <c r="Q1283" i="5"/>
  <c r="Q1282" i="5"/>
  <c r="Q1266" i="5"/>
  <c r="Q1267" i="5" s="1"/>
  <c r="Q1250" i="5"/>
  <c r="O1250" i="5"/>
  <c r="Q1235" i="5"/>
  <c r="O1235" i="5" s="1"/>
  <c r="Q1234" i="5"/>
  <c r="R1234" i="5" s="1"/>
  <c r="P1234" i="5" s="1"/>
  <c r="Q1218" i="5"/>
  <c r="R1218" i="5" s="1"/>
  <c r="N1346" i="5"/>
  <c r="Q365" i="6" l="1"/>
  <c r="K19" i="12" s="1"/>
  <c r="D19" i="12"/>
  <c r="P366" i="6"/>
  <c r="P367" i="6" s="1"/>
  <c r="Q397" i="6"/>
  <c r="AB19" i="16" s="1"/>
  <c r="U19" i="16"/>
  <c r="P398" i="6"/>
  <c r="Q390" i="6"/>
  <c r="O19" i="16" s="1"/>
  <c r="H19" i="16"/>
  <c r="P391" i="6"/>
  <c r="P392" i="6" s="1"/>
  <c r="Q392" i="6" s="1"/>
  <c r="O1298" i="5"/>
  <c r="R1298" i="5"/>
  <c r="R1250" i="5"/>
  <c r="P1250" i="5" s="1"/>
  <c r="Q1299" i="5"/>
  <c r="Q1300" i="5" s="1"/>
  <c r="R1300" i="5" s="1"/>
  <c r="Q1219" i="5"/>
  <c r="Q1220" i="5" s="1"/>
  <c r="Q1251" i="5"/>
  <c r="O1330" i="5"/>
  <c r="R1330" i="5"/>
  <c r="P1298" i="5"/>
  <c r="Q1331" i="5"/>
  <c r="O1234" i="5"/>
  <c r="Q1347" i="5"/>
  <c r="O1266" i="5"/>
  <c r="R1266" i="5"/>
  <c r="P1266" i="5" s="1"/>
  <c r="O1314" i="5"/>
  <c r="R1314" i="5"/>
  <c r="O1282" i="5"/>
  <c r="R1282" i="5"/>
  <c r="O1331" i="5"/>
  <c r="O1299" i="5"/>
  <c r="R1299" i="5"/>
  <c r="P1299" i="5" s="1"/>
  <c r="Q1316" i="5"/>
  <c r="R1316" i="5" s="1"/>
  <c r="R1315" i="5"/>
  <c r="P1315" i="5" s="1"/>
  <c r="Q1332" i="5"/>
  <c r="R1219" i="5"/>
  <c r="R1251" i="5"/>
  <c r="Q1268" i="5"/>
  <c r="R1268" i="5" s="1"/>
  <c r="R1267" i="5"/>
  <c r="Q1236" i="5"/>
  <c r="R1235" i="5"/>
  <c r="P1235" i="5" s="1"/>
  <c r="O1283" i="5"/>
  <c r="R1283" i="5"/>
  <c r="P1283" i="5" s="1"/>
  <c r="P1330" i="5"/>
  <c r="P1316" i="5"/>
  <c r="P1314" i="5"/>
  <c r="Q1284" i="5"/>
  <c r="R1284" i="5" s="1"/>
  <c r="P1282" i="5"/>
  <c r="O1267" i="5"/>
  <c r="P1268" i="5"/>
  <c r="P1267" i="5"/>
  <c r="N1267" i="5"/>
  <c r="N1298" i="5"/>
  <c r="N1266" i="5"/>
  <c r="N1282" i="5"/>
  <c r="N1299" i="5"/>
  <c r="N1283" i="5"/>
  <c r="N1234" i="5"/>
  <c r="N1250" i="5"/>
  <c r="N1330" i="5"/>
  <c r="N1235" i="5"/>
  <c r="N1315" i="5"/>
  <c r="N1314" i="5"/>
  <c r="P1251" i="5" l="1"/>
  <c r="Z17" i="12"/>
  <c r="D21" i="12"/>
  <c r="Q366" i="6"/>
  <c r="K20" i="12" s="1"/>
  <c r="D20" i="12"/>
  <c r="P399" i="6"/>
  <c r="U20" i="16"/>
  <c r="Q398" i="6"/>
  <c r="AB20" i="16" s="1"/>
  <c r="Q391" i="6"/>
  <c r="O20" i="16" s="1"/>
  <c r="H20" i="16"/>
  <c r="Q367" i="6"/>
  <c r="K21" i="12" s="1"/>
  <c r="O1251" i="5"/>
  <c r="Q1252" i="5"/>
  <c r="R1347" i="5"/>
  <c r="P1347" i="5" s="1"/>
  <c r="Q1348" i="5"/>
  <c r="O1347" i="5"/>
  <c r="R1331" i="5"/>
  <c r="P1331" i="5" s="1"/>
  <c r="Q1269" i="5"/>
  <c r="R1269" i="5" s="1"/>
  <c r="Q1317" i="5"/>
  <c r="O1316" i="5"/>
  <c r="Q1237" i="5"/>
  <c r="R1236" i="5"/>
  <c r="P1236" i="5" s="1"/>
  <c r="O1332" i="5"/>
  <c r="R1332" i="5"/>
  <c r="P1332" i="5" s="1"/>
  <c r="Q1333" i="5"/>
  <c r="R1333" i="5" s="1"/>
  <c r="Q1221" i="5"/>
  <c r="R1220" i="5"/>
  <c r="R1317" i="5"/>
  <c r="P1317" i="5" s="1"/>
  <c r="O1268" i="5"/>
  <c r="O1317" i="5"/>
  <c r="Q1318" i="5"/>
  <c r="R1318" i="5" s="1"/>
  <c r="O1300" i="5"/>
  <c r="Q1301" i="5"/>
  <c r="R1301" i="5" s="1"/>
  <c r="P1300" i="5"/>
  <c r="P1284" i="5"/>
  <c r="Q1285" i="5"/>
  <c r="R1285" i="5" s="1"/>
  <c r="O1284" i="5"/>
  <c r="O1236" i="5"/>
  <c r="N1331" i="5"/>
  <c r="N1284" i="5"/>
  <c r="N1332" i="5"/>
  <c r="N1347" i="5"/>
  <c r="N1317" i="5"/>
  <c r="N1268" i="5"/>
  <c r="N1300" i="5"/>
  <c r="N1316" i="5"/>
  <c r="N1251" i="5"/>
  <c r="N1236" i="5"/>
  <c r="P1269" i="5" l="1"/>
  <c r="Q1270" i="5"/>
  <c r="R1270" i="5" s="1"/>
  <c r="O1269" i="5"/>
  <c r="U21" i="16"/>
  <c r="Q399" i="6"/>
  <c r="AB21" i="16" s="1"/>
  <c r="O21" i="16"/>
  <c r="H21" i="16"/>
  <c r="Q371" i="6"/>
  <c r="Z18" i="12" s="1"/>
  <c r="S18" i="12"/>
  <c r="S19" i="12"/>
  <c r="R1252" i="5"/>
  <c r="P1252" i="5" s="1"/>
  <c r="O1252" i="5"/>
  <c r="Q1253" i="5"/>
  <c r="O1348" i="5"/>
  <c r="Q1349" i="5"/>
  <c r="R1348" i="5"/>
  <c r="P1348" i="5" s="1"/>
  <c r="Q1334" i="5"/>
  <c r="R1334" i="5" s="1"/>
  <c r="O1333" i="5"/>
  <c r="Q1222" i="5"/>
  <c r="R1221" i="5"/>
  <c r="P1333" i="5"/>
  <c r="Q1238" i="5"/>
  <c r="R1237" i="5"/>
  <c r="P1237" i="5" s="1"/>
  <c r="O1318" i="5"/>
  <c r="Q1319" i="5"/>
  <c r="R1319" i="5" s="1"/>
  <c r="P1318" i="5"/>
  <c r="P1301" i="5"/>
  <c r="O1301" i="5"/>
  <c r="Q1302" i="5"/>
  <c r="R1302" i="5" s="1"/>
  <c r="O1285" i="5"/>
  <c r="Q1286" i="5"/>
  <c r="R1286" i="5" s="1"/>
  <c r="P1285" i="5"/>
  <c r="O1270" i="5"/>
  <c r="Q1271" i="5"/>
  <c r="R1271" i="5" s="1"/>
  <c r="P1270" i="5"/>
  <c r="O1237" i="5"/>
  <c r="N1301" i="5"/>
  <c r="N1237" i="5"/>
  <c r="N1348" i="5"/>
  <c r="N1333" i="5"/>
  <c r="N1270" i="5"/>
  <c r="N1285" i="5"/>
  <c r="N1269" i="5"/>
  <c r="N1252" i="5"/>
  <c r="N1318" i="5"/>
  <c r="Q372" i="6" l="1"/>
  <c r="Z19" i="12" s="1"/>
  <c r="P1334" i="5"/>
  <c r="Q1335" i="5"/>
  <c r="R1335" i="5" s="1"/>
  <c r="R1349" i="5"/>
  <c r="Q1350" i="5"/>
  <c r="P1349" i="5"/>
  <c r="O1349" i="5"/>
  <c r="R1253" i="5"/>
  <c r="P1253" i="5"/>
  <c r="O1253" i="5"/>
  <c r="Q1254" i="5"/>
  <c r="O1334" i="5"/>
  <c r="Q1239" i="5"/>
  <c r="R1238" i="5"/>
  <c r="Q1223" i="5"/>
  <c r="R1222" i="5"/>
  <c r="O1335" i="5"/>
  <c r="Q1336" i="5"/>
  <c r="R1336" i="5" s="1"/>
  <c r="O1319" i="5"/>
  <c r="P1319" i="5"/>
  <c r="Q1320" i="5"/>
  <c r="R1320" i="5" s="1"/>
  <c r="O1302" i="5"/>
  <c r="Q1303" i="5"/>
  <c r="R1303" i="5" s="1"/>
  <c r="P1302" i="5"/>
  <c r="P1286" i="5"/>
  <c r="Q1287" i="5"/>
  <c r="R1287" i="5" s="1"/>
  <c r="O1286" i="5"/>
  <c r="O1271" i="5"/>
  <c r="Q1272" i="5"/>
  <c r="R1272" i="5" s="1"/>
  <c r="P1271" i="5"/>
  <c r="O1238" i="5"/>
  <c r="P1238" i="5"/>
  <c r="N1238" i="5"/>
  <c r="N1319" i="5"/>
  <c r="N1334" i="5"/>
  <c r="N1253" i="5"/>
  <c r="N1286" i="5"/>
  <c r="N1302" i="5"/>
  <c r="N1271" i="5"/>
  <c r="N1349" i="5"/>
  <c r="P1335" i="5" l="1"/>
  <c r="Q373" i="6"/>
  <c r="Z20" i="12" s="1"/>
  <c r="S20" i="12"/>
  <c r="R1350" i="5"/>
  <c r="P1350" i="5" s="1"/>
  <c r="Q1351" i="5"/>
  <c r="O1350" i="5"/>
  <c r="R1254" i="5"/>
  <c r="P1254" i="5" s="1"/>
  <c r="O1254" i="5"/>
  <c r="Q1255" i="5"/>
  <c r="Q1224" i="5"/>
  <c r="R1223" i="5"/>
  <c r="Q1240" i="5"/>
  <c r="R1239" i="5"/>
  <c r="P1239" i="5" s="1"/>
  <c r="O1336" i="5"/>
  <c r="Q1337" i="5"/>
  <c r="R1337" i="5" s="1"/>
  <c r="P1336" i="5"/>
  <c r="Q1321" i="5"/>
  <c r="R1321" i="5" s="1"/>
  <c r="O1320" i="5"/>
  <c r="P1320" i="5"/>
  <c r="Q1304" i="5"/>
  <c r="R1304" i="5" s="1"/>
  <c r="O1303" i="5"/>
  <c r="P1303" i="5"/>
  <c r="O1287" i="5"/>
  <c r="P1287" i="5"/>
  <c r="Q1288" i="5"/>
  <c r="R1288" i="5" s="1"/>
  <c r="P1272" i="5"/>
  <c r="O1272" i="5"/>
  <c r="Q1273" i="5"/>
  <c r="R1273" i="5" s="1"/>
  <c r="O1239" i="5"/>
  <c r="N1335" i="5"/>
  <c r="N1287" i="5"/>
  <c r="N1303" i="5"/>
  <c r="N1254" i="5"/>
  <c r="N1239" i="5"/>
  <c r="N1350" i="5"/>
  <c r="N1320" i="5"/>
  <c r="N1272" i="5"/>
  <c r="N1336" i="5"/>
  <c r="Q374" i="6" l="1"/>
  <c r="Z21" i="12" s="1"/>
  <c r="S21" i="12"/>
  <c r="R1255" i="5"/>
  <c r="P1255" i="5" s="1"/>
  <c r="Q1256" i="5"/>
  <c r="O1255" i="5"/>
  <c r="R1351" i="5"/>
  <c r="P1351" i="5" s="1"/>
  <c r="O1351" i="5"/>
  <c r="Q1352" i="5"/>
  <c r="Q1241" i="5"/>
  <c r="R1240" i="5"/>
  <c r="P1240" i="5" s="1"/>
  <c r="Q1225" i="5"/>
  <c r="R1224" i="5"/>
  <c r="Q1338" i="5"/>
  <c r="R1338" i="5" s="1"/>
  <c r="O1337" i="5"/>
  <c r="P1337" i="5"/>
  <c r="P1321" i="5"/>
  <c r="Q1322" i="5"/>
  <c r="R1322" i="5" s="1"/>
  <c r="O1321" i="5"/>
  <c r="Q1305" i="5"/>
  <c r="R1305" i="5" s="1"/>
  <c r="O1304" i="5"/>
  <c r="P1304" i="5"/>
  <c r="Q1289" i="5"/>
  <c r="R1289" i="5" s="1"/>
  <c r="O1288" i="5"/>
  <c r="P1288" i="5"/>
  <c r="O1273" i="5"/>
  <c r="P1273" i="5"/>
  <c r="Q1274" i="5"/>
  <c r="R1274" i="5" s="1"/>
  <c r="O1240" i="5"/>
  <c r="N1255" i="5"/>
  <c r="N1288" i="5"/>
  <c r="N1273" i="5"/>
  <c r="N1337" i="5"/>
  <c r="N1351" i="5"/>
  <c r="N1304" i="5"/>
  <c r="N1321" i="5"/>
  <c r="N1240" i="5"/>
  <c r="R1352" i="5" l="1"/>
  <c r="P1352" i="5" s="1"/>
  <c r="O1352" i="5"/>
  <c r="Q1353" i="5"/>
  <c r="R1256" i="5"/>
  <c r="P1256" i="5"/>
  <c r="O1256" i="5"/>
  <c r="Q1257" i="5"/>
  <c r="Q1226" i="5"/>
  <c r="R1225" i="5"/>
  <c r="Q1242" i="5"/>
  <c r="R1241" i="5"/>
  <c r="P1241" i="5" s="1"/>
  <c r="Q1339" i="5"/>
  <c r="R1339" i="5" s="1"/>
  <c r="O1338" i="5"/>
  <c r="P1338" i="5"/>
  <c r="O1322" i="5"/>
  <c r="Q1323" i="5"/>
  <c r="R1323" i="5" s="1"/>
  <c r="P1322" i="5"/>
  <c r="Q1306" i="5"/>
  <c r="R1306" i="5" s="1"/>
  <c r="O1305" i="5"/>
  <c r="P1305" i="5"/>
  <c r="Q1290" i="5"/>
  <c r="R1290" i="5" s="1"/>
  <c r="O1289" i="5"/>
  <c r="P1289" i="5"/>
  <c r="O1274" i="5"/>
  <c r="P1274" i="5"/>
  <c r="Q1275" i="5"/>
  <c r="R1275" i="5" s="1"/>
  <c r="O1241" i="5"/>
  <c r="N1338" i="5"/>
  <c r="N1322" i="5"/>
  <c r="N1289" i="5"/>
  <c r="N1352" i="5"/>
  <c r="N1274" i="5"/>
  <c r="N1241" i="5"/>
  <c r="N1256" i="5"/>
  <c r="N1305" i="5"/>
  <c r="R1257" i="5" l="1"/>
  <c r="P1257" i="5"/>
  <c r="Q1258" i="5"/>
  <c r="O1257" i="5"/>
  <c r="R1353" i="5"/>
  <c r="P1353" i="5" s="1"/>
  <c r="O1353" i="5"/>
  <c r="Q1354" i="5"/>
  <c r="Q1243" i="5"/>
  <c r="R1242" i="5"/>
  <c r="Q1227" i="5"/>
  <c r="R1226" i="5"/>
  <c r="Q1340" i="5"/>
  <c r="R1340" i="5" s="1"/>
  <c r="O1339" i="5"/>
  <c r="P1339" i="5"/>
  <c r="Q1324" i="5"/>
  <c r="R1324" i="5" s="1"/>
  <c r="O1323" i="5"/>
  <c r="P1323" i="5"/>
  <c r="Q1307" i="5"/>
  <c r="R1307" i="5" s="1"/>
  <c r="O1306" i="5"/>
  <c r="P1306" i="5"/>
  <c r="Q1291" i="5"/>
  <c r="R1291" i="5" s="1"/>
  <c r="O1290" i="5"/>
  <c r="P1290" i="5"/>
  <c r="O1275" i="5"/>
  <c r="P1275" i="5"/>
  <c r="Q1276" i="5"/>
  <c r="R1276" i="5" s="1"/>
  <c r="O1242" i="5"/>
  <c r="P1242" i="5"/>
  <c r="N1290" i="5"/>
  <c r="N1339" i="5"/>
  <c r="N1257" i="5"/>
  <c r="N1275" i="5"/>
  <c r="N1306" i="5"/>
  <c r="N1242" i="5"/>
  <c r="N1353" i="5"/>
  <c r="N1323" i="5"/>
  <c r="R1354" i="5" l="1"/>
  <c r="O1354" i="5"/>
  <c r="Q1355" i="5"/>
  <c r="P1354" i="5"/>
  <c r="R1258" i="5"/>
  <c r="P1258" i="5" s="1"/>
  <c r="O1258" i="5"/>
  <c r="Q1259" i="5"/>
  <c r="Q1228" i="5"/>
  <c r="R1227" i="5"/>
  <c r="Q1244" i="5"/>
  <c r="R1243" i="5"/>
  <c r="P1243" i="5" s="1"/>
  <c r="Q1341" i="5"/>
  <c r="R1341" i="5" s="1"/>
  <c r="O1340" i="5"/>
  <c r="P1340" i="5"/>
  <c r="P1324" i="5"/>
  <c r="Q1325" i="5"/>
  <c r="R1325" i="5" s="1"/>
  <c r="O1324" i="5"/>
  <c r="Q1308" i="5"/>
  <c r="R1308" i="5" s="1"/>
  <c r="O1307" i="5"/>
  <c r="P1307" i="5"/>
  <c r="Q1292" i="5"/>
  <c r="R1292" i="5" s="1"/>
  <c r="O1291" i="5"/>
  <c r="P1291" i="5"/>
  <c r="O1276" i="5"/>
  <c r="Q1277" i="5"/>
  <c r="R1277" i="5" s="1"/>
  <c r="P1276" i="5"/>
  <c r="O1243" i="5"/>
  <c r="N1243" i="5"/>
  <c r="N1291" i="5"/>
  <c r="N1340" i="5"/>
  <c r="N1354" i="5"/>
  <c r="N1276" i="5"/>
  <c r="N1307" i="5"/>
  <c r="N1324" i="5"/>
  <c r="N1258" i="5"/>
  <c r="R1259" i="5" l="1"/>
  <c r="P1259" i="5" s="1"/>
  <c r="Q1260" i="5"/>
  <c r="O1259" i="5"/>
  <c r="R1355" i="5"/>
  <c r="P1355" i="5" s="1"/>
  <c r="O1355" i="5"/>
  <c r="Q1356" i="5"/>
  <c r="Q1245" i="5"/>
  <c r="R1244" i="5"/>
  <c r="Q1229" i="5"/>
  <c r="R1228" i="5"/>
  <c r="Q1342" i="5"/>
  <c r="R1342" i="5" s="1"/>
  <c r="O1341" i="5"/>
  <c r="P1341" i="5"/>
  <c r="Q1326" i="5"/>
  <c r="R1326" i="5" s="1"/>
  <c r="P1325" i="5"/>
  <c r="O1325" i="5"/>
  <c r="O1308" i="5"/>
  <c r="Q1309" i="5"/>
  <c r="R1309" i="5" s="1"/>
  <c r="P1308" i="5"/>
  <c r="O1292" i="5"/>
  <c r="Q1293" i="5"/>
  <c r="R1293" i="5" s="1"/>
  <c r="P1292" i="5"/>
  <c r="Q1278" i="5"/>
  <c r="R1278" i="5" s="1"/>
  <c r="O1277" i="5"/>
  <c r="P1277" i="5"/>
  <c r="O1244" i="5"/>
  <c r="P1244" i="5"/>
  <c r="N1259" i="5"/>
  <c r="N1277" i="5"/>
  <c r="N1341" i="5"/>
  <c r="N1355" i="5"/>
  <c r="N1244" i="5"/>
  <c r="N1292" i="5"/>
  <c r="N1325" i="5"/>
  <c r="N1308" i="5"/>
  <c r="R1356" i="5" l="1"/>
  <c r="Q1357" i="5"/>
  <c r="O1356" i="5"/>
  <c r="P1356" i="5"/>
  <c r="R1260" i="5"/>
  <c r="P1260" i="5"/>
  <c r="O1260" i="5"/>
  <c r="Q1261" i="5"/>
  <c r="Q1230" i="5"/>
  <c r="R1229" i="5"/>
  <c r="Q1246" i="5"/>
  <c r="R1245" i="5"/>
  <c r="P1245" i="5" s="1"/>
  <c r="O1342" i="5"/>
  <c r="Q1343" i="5"/>
  <c r="R1343" i="5" s="1"/>
  <c r="P1342" i="5"/>
  <c r="O1326" i="5"/>
  <c r="Q1327" i="5"/>
  <c r="R1327" i="5" s="1"/>
  <c r="P1326" i="5"/>
  <c r="O1309" i="5"/>
  <c r="Q1310" i="5"/>
  <c r="R1310" i="5" s="1"/>
  <c r="P1309" i="5"/>
  <c r="O1293" i="5"/>
  <c r="Q1294" i="5"/>
  <c r="R1294" i="5" s="1"/>
  <c r="P1293" i="5"/>
  <c r="Q1279" i="5"/>
  <c r="R1279" i="5" s="1"/>
  <c r="O1278" i="5"/>
  <c r="P1278" i="5"/>
  <c r="O1245" i="5"/>
  <c r="N1245" i="5"/>
  <c r="N1278" i="5"/>
  <c r="N1309" i="5"/>
  <c r="N1356" i="5"/>
  <c r="N1293" i="5"/>
  <c r="N1326" i="5"/>
  <c r="N1260" i="5"/>
  <c r="N1342" i="5"/>
  <c r="R1357" i="5" l="1"/>
  <c r="P1357" i="5" s="1"/>
  <c r="Q1358" i="5"/>
  <c r="O1357" i="5"/>
  <c r="R1261" i="5"/>
  <c r="P1261" i="5" s="1"/>
  <c r="O1261" i="5"/>
  <c r="Q1262" i="5"/>
  <c r="Q1247" i="5"/>
  <c r="R1246" i="5"/>
  <c r="P1246" i="5" s="1"/>
  <c r="Q1231" i="5"/>
  <c r="O1231" i="5" s="1"/>
  <c r="R1230" i="5"/>
  <c r="O1343" i="5"/>
  <c r="Q1344" i="5"/>
  <c r="R1344" i="5" s="1"/>
  <c r="P1343" i="5"/>
  <c r="Q1328" i="5"/>
  <c r="R1328" i="5" s="1"/>
  <c r="O1327" i="5"/>
  <c r="P1327" i="5"/>
  <c r="O1310" i="5"/>
  <c r="Q1311" i="5"/>
  <c r="R1311" i="5" s="1"/>
  <c r="P1310" i="5"/>
  <c r="Q1295" i="5"/>
  <c r="R1295" i="5" s="1"/>
  <c r="O1294" i="5"/>
  <c r="P1294" i="5"/>
  <c r="Q1280" i="5"/>
  <c r="R1280" i="5" s="1"/>
  <c r="O1279" i="5"/>
  <c r="P1279" i="5"/>
  <c r="O1246" i="5"/>
  <c r="Q1202" i="5"/>
  <c r="R1202" i="5" s="1"/>
  <c r="O1218" i="5"/>
  <c r="O1219" i="5"/>
  <c r="O1220" i="5"/>
  <c r="O1221" i="5"/>
  <c r="O1222" i="5"/>
  <c r="O1223" i="5"/>
  <c r="O1224" i="5"/>
  <c r="O1225" i="5"/>
  <c r="O1226" i="5"/>
  <c r="O1227" i="5"/>
  <c r="O1228" i="5"/>
  <c r="O1229" i="5"/>
  <c r="O1230" i="5"/>
  <c r="P1218" i="5"/>
  <c r="P1219" i="5"/>
  <c r="P1221" i="5"/>
  <c r="P1224" i="5"/>
  <c r="P1225" i="5"/>
  <c r="P1230" i="5"/>
  <c r="P1220" i="5"/>
  <c r="P1222" i="5"/>
  <c r="P1223" i="5"/>
  <c r="P1226" i="5"/>
  <c r="P1227" i="5"/>
  <c r="P1228" i="5"/>
  <c r="P1229" i="5"/>
  <c r="N1220" i="5"/>
  <c r="N1224" i="5"/>
  <c r="N1228" i="5"/>
  <c r="N1227" i="5"/>
  <c r="N1294" i="5"/>
  <c r="N1226" i="5"/>
  <c r="N1246" i="5"/>
  <c r="N1279" i="5"/>
  <c r="N1343" i="5"/>
  <c r="N1310" i="5"/>
  <c r="N1223" i="5"/>
  <c r="N1327" i="5"/>
  <c r="N1261" i="5"/>
  <c r="N1221" i="5"/>
  <c r="N1229" i="5"/>
  <c r="N1222" i="5"/>
  <c r="N1357" i="5"/>
  <c r="N1225" i="5"/>
  <c r="N1230" i="5"/>
  <c r="N1218" i="5"/>
  <c r="N1219" i="5"/>
  <c r="Q1203" i="5" l="1"/>
  <c r="R1262" i="5"/>
  <c r="Q1263" i="5"/>
  <c r="O1262" i="5"/>
  <c r="P1262" i="5"/>
  <c r="R1358" i="5"/>
  <c r="P1358" i="5" s="1"/>
  <c r="Q1359" i="5"/>
  <c r="O1358" i="5"/>
  <c r="Q1204" i="5"/>
  <c r="R1203" i="5"/>
  <c r="P1203" i="5" s="1"/>
  <c r="Q1232" i="5"/>
  <c r="R1231" i="5"/>
  <c r="P1231" i="5" s="1"/>
  <c r="Q1248" i="5"/>
  <c r="R1247" i="5"/>
  <c r="P1247" i="5" s="1"/>
  <c r="O1344" i="5"/>
  <c r="P1344" i="5"/>
  <c r="Q1345" i="5"/>
  <c r="R1345" i="5" s="1"/>
  <c r="O1328" i="5"/>
  <c r="Q1329" i="5"/>
  <c r="R1329" i="5" s="1"/>
  <c r="P1328" i="5"/>
  <c r="O1311" i="5"/>
  <c r="P1311" i="5"/>
  <c r="Q1312" i="5"/>
  <c r="R1312" i="5" s="1"/>
  <c r="O1295" i="5"/>
  <c r="Q1296" i="5"/>
  <c r="R1296" i="5" s="1"/>
  <c r="P1295" i="5"/>
  <c r="Q1281" i="5"/>
  <c r="R1281" i="5" s="1"/>
  <c r="O1280" i="5"/>
  <c r="P1280" i="5"/>
  <c r="O1247" i="5"/>
  <c r="O1202" i="5"/>
  <c r="O1203" i="5"/>
  <c r="O1204" i="5"/>
  <c r="P1202" i="5"/>
  <c r="Q1186" i="5"/>
  <c r="R1186" i="5" s="1"/>
  <c r="Q1170" i="5"/>
  <c r="O1170" i="5"/>
  <c r="O1186" i="5"/>
  <c r="Q1155" i="5"/>
  <c r="Q1154" i="5"/>
  <c r="O1154" i="5"/>
  <c r="Q1138" i="5"/>
  <c r="R1138" i="5" s="1"/>
  <c r="O1138" i="5"/>
  <c r="Q1123" i="5"/>
  <c r="Q1122" i="5"/>
  <c r="R1122" i="5" s="1"/>
  <c r="N1231" i="5"/>
  <c r="N1311" i="5"/>
  <c r="N1358" i="5"/>
  <c r="N1262" i="5"/>
  <c r="N1203" i="5"/>
  <c r="N1247" i="5"/>
  <c r="N1328" i="5"/>
  <c r="N1344" i="5"/>
  <c r="N1295" i="5"/>
  <c r="N1280" i="5"/>
  <c r="N1202" i="5"/>
  <c r="R1359" i="5" l="1"/>
  <c r="P1359" i="5"/>
  <c r="O1359" i="5"/>
  <c r="Q1360" i="5"/>
  <c r="R1170" i="5"/>
  <c r="P1170" i="5" s="1"/>
  <c r="Q1171" i="5"/>
  <c r="O1171" i="5" s="1"/>
  <c r="Q1139" i="5"/>
  <c r="R1263" i="5"/>
  <c r="Q1264" i="5"/>
  <c r="O1263" i="5"/>
  <c r="P1263" i="5"/>
  <c r="Q1187" i="5"/>
  <c r="Q1188" i="5" s="1"/>
  <c r="R1188" i="5" s="1"/>
  <c r="R1154" i="5"/>
  <c r="P1154" i="5" s="1"/>
  <c r="Q1124" i="5"/>
  <c r="R1123" i="5"/>
  <c r="Q1249" i="5"/>
  <c r="R1249" i="5" s="1"/>
  <c r="R1248" i="5"/>
  <c r="P1248" i="5" s="1"/>
  <c r="Q1156" i="5"/>
  <c r="R1156" i="5" s="1"/>
  <c r="R1155" i="5"/>
  <c r="P1155" i="5" s="1"/>
  <c r="Q1205" i="5"/>
  <c r="R1204" i="5"/>
  <c r="P1204" i="5" s="1"/>
  <c r="Q1233" i="5"/>
  <c r="R1232" i="5"/>
  <c r="P1232" i="5" s="1"/>
  <c r="O1232" i="5"/>
  <c r="O1345" i="5"/>
  <c r="P1345" i="5"/>
  <c r="O1329" i="5"/>
  <c r="P1329" i="5"/>
  <c r="O1312" i="5"/>
  <c r="P1312" i="5"/>
  <c r="Q1313" i="5"/>
  <c r="R1313" i="5" s="1"/>
  <c r="Q1297" i="5"/>
  <c r="R1297" i="5" s="1"/>
  <c r="P1296" i="5"/>
  <c r="O1296" i="5"/>
  <c r="O1281" i="5"/>
  <c r="P1281" i="5"/>
  <c r="O1248" i="5"/>
  <c r="P1186" i="5"/>
  <c r="O1155" i="5"/>
  <c r="P1138" i="5"/>
  <c r="N1263" i="5"/>
  <c r="N1248" i="5"/>
  <c r="N1204" i="5"/>
  <c r="N1170" i="5"/>
  <c r="N1186" i="5"/>
  <c r="N1345" i="5"/>
  <c r="N1296" i="5"/>
  <c r="N1232" i="5"/>
  <c r="N1281" i="5"/>
  <c r="N1329" i="5"/>
  <c r="N1155" i="5"/>
  <c r="N1359" i="5"/>
  <c r="N1138" i="5"/>
  <c r="N1154" i="5"/>
  <c r="N1312" i="5"/>
  <c r="R1171" i="5" l="1"/>
  <c r="P1171" i="5"/>
  <c r="R1139" i="5"/>
  <c r="P1139" i="5" s="1"/>
  <c r="O1139" i="5"/>
  <c r="Q1140" i="5"/>
  <c r="Q1141" i="5" s="1"/>
  <c r="R1187" i="5"/>
  <c r="P1187" i="5" s="1"/>
  <c r="O1187" i="5"/>
  <c r="R1264" i="5"/>
  <c r="P1264" i="5" s="1"/>
  <c r="O1264" i="5"/>
  <c r="Q1265" i="5"/>
  <c r="Q1172" i="5"/>
  <c r="R1172" i="5" s="1"/>
  <c r="R1360" i="5"/>
  <c r="P1360" i="5" s="1"/>
  <c r="O1360" i="5"/>
  <c r="Q1361" i="5"/>
  <c r="Q1157" i="5"/>
  <c r="Q1158" i="5" s="1"/>
  <c r="R1158" i="5" s="1"/>
  <c r="P1156" i="5"/>
  <c r="O1156" i="5"/>
  <c r="R1233" i="5"/>
  <c r="P1233" i="5"/>
  <c r="O1233" i="5"/>
  <c r="Q1206" i="5"/>
  <c r="R1205" i="5"/>
  <c r="P1205" i="5" s="1"/>
  <c r="O1205" i="5"/>
  <c r="Q1125" i="5"/>
  <c r="R1124" i="5"/>
  <c r="P1313" i="5"/>
  <c r="O1313" i="5"/>
  <c r="O1297" i="5"/>
  <c r="P1297" i="5"/>
  <c r="P1249" i="5"/>
  <c r="O1249" i="5"/>
  <c r="Q1189" i="5"/>
  <c r="R1189" i="5" s="1"/>
  <c r="O1188" i="5"/>
  <c r="P1188" i="5"/>
  <c r="O1157" i="5"/>
  <c r="N1139" i="5"/>
  <c r="N1171" i="5"/>
  <c r="N1264" i="5"/>
  <c r="N1313" i="5"/>
  <c r="N1233" i="5"/>
  <c r="N1187" i="5"/>
  <c r="N1205" i="5"/>
  <c r="N1360" i="5"/>
  <c r="N1188" i="5"/>
  <c r="N1156" i="5"/>
  <c r="N1249" i="5"/>
  <c r="N1297" i="5"/>
  <c r="R1361" i="5" l="1"/>
  <c r="P1361" i="5" s="1"/>
  <c r="O1361" i="5"/>
  <c r="Q1173" i="5"/>
  <c r="R1173" i="5" s="1"/>
  <c r="O1172" i="5"/>
  <c r="R1140" i="5"/>
  <c r="P1140" i="5" s="1"/>
  <c r="P1172" i="5"/>
  <c r="O1140" i="5"/>
  <c r="R1265" i="5"/>
  <c r="P1265" i="5" s="1"/>
  <c r="O1265" i="5"/>
  <c r="Q1207" i="5"/>
  <c r="R1206" i="5"/>
  <c r="P1206" i="5" s="1"/>
  <c r="O1206" i="5"/>
  <c r="R1157" i="5"/>
  <c r="P1157" i="5"/>
  <c r="Q1126" i="5"/>
  <c r="R1125" i="5"/>
  <c r="R1141" i="5"/>
  <c r="P1141" i="5" s="1"/>
  <c r="O1141" i="5"/>
  <c r="Q1142" i="5"/>
  <c r="Q1190" i="5"/>
  <c r="R1190" i="5" s="1"/>
  <c r="O1189" i="5"/>
  <c r="P1189" i="5"/>
  <c r="Q1159" i="5"/>
  <c r="R1159" i="5" s="1"/>
  <c r="O1158" i="5"/>
  <c r="P1158" i="5"/>
  <c r="N1141" i="5"/>
  <c r="N1189" i="5"/>
  <c r="N1206" i="5"/>
  <c r="N1157" i="5"/>
  <c r="N1140" i="5"/>
  <c r="N1158" i="5"/>
  <c r="N1361" i="5"/>
  <c r="N1265" i="5"/>
  <c r="N1172" i="5"/>
  <c r="Q1174" i="5" l="1"/>
  <c r="R1174" i="5" s="1"/>
  <c r="O1173" i="5"/>
  <c r="P1173" i="5"/>
  <c r="Q1127" i="5"/>
  <c r="R1126" i="5"/>
  <c r="R1142" i="5"/>
  <c r="P1142" i="5" s="1"/>
  <c r="Q1143" i="5"/>
  <c r="O1142" i="5"/>
  <c r="Q1208" i="5"/>
  <c r="R1207" i="5"/>
  <c r="P1207" i="5" s="1"/>
  <c r="O1207" i="5"/>
  <c r="Q1191" i="5"/>
  <c r="R1191" i="5" s="1"/>
  <c r="O1190" i="5"/>
  <c r="P1190" i="5"/>
  <c r="O1174" i="5"/>
  <c r="Q1175" i="5"/>
  <c r="R1175" i="5" s="1"/>
  <c r="P1174" i="5"/>
  <c r="P1159" i="5"/>
  <c r="Q1160" i="5"/>
  <c r="R1160" i="5" s="1"/>
  <c r="O1159" i="5"/>
  <c r="N1142" i="5"/>
  <c r="N1207" i="5"/>
  <c r="N1190" i="5"/>
  <c r="N1174" i="5"/>
  <c r="N1173" i="5"/>
  <c r="N1159" i="5"/>
  <c r="Q1209" i="5" l="1"/>
  <c r="R1208" i="5"/>
  <c r="P1208" i="5" s="1"/>
  <c r="O1208" i="5"/>
  <c r="R1143" i="5"/>
  <c r="O1143" i="5"/>
  <c r="P1143" i="5"/>
  <c r="Q1144" i="5"/>
  <c r="Q1128" i="5"/>
  <c r="R1127" i="5"/>
  <c r="O1191" i="5"/>
  <c r="Q1192" i="5"/>
  <c r="R1192" i="5" s="1"/>
  <c r="P1191" i="5"/>
  <c r="O1175" i="5"/>
  <c r="Q1176" i="5"/>
  <c r="R1176" i="5" s="1"/>
  <c r="P1175" i="5"/>
  <c r="O1160" i="5"/>
  <c r="P1160" i="5"/>
  <c r="Q1161" i="5"/>
  <c r="R1161" i="5" s="1"/>
  <c r="N1175" i="5"/>
  <c r="N1160" i="5"/>
  <c r="N1208" i="5"/>
  <c r="N1143" i="5"/>
  <c r="N1191" i="5"/>
  <c r="Q1129" i="5" l="1"/>
  <c r="R1128" i="5"/>
  <c r="Q1210" i="5"/>
  <c r="R1209" i="5"/>
  <c r="P1209" i="5" s="1"/>
  <c r="O1209" i="5"/>
  <c r="R1144" i="5"/>
  <c r="P1144" i="5" s="1"/>
  <c r="Q1145" i="5"/>
  <c r="O1144" i="5"/>
  <c r="Q1193" i="5"/>
  <c r="R1193" i="5" s="1"/>
  <c r="P1192" i="5"/>
  <c r="O1192" i="5"/>
  <c r="Q1177" i="5"/>
  <c r="R1177" i="5" s="1"/>
  <c r="O1176" i="5"/>
  <c r="P1176" i="5"/>
  <c r="O1161" i="5"/>
  <c r="P1161" i="5"/>
  <c r="Q1162" i="5"/>
  <c r="R1162" i="5" s="1"/>
  <c r="N1161" i="5"/>
  <c r="N1209" i="5"/>
  <c r="N1144" i="5"/>
  <c r="N1192" i="5"/>
  <c r="N1176" i="5"/>
  <c r="Q1211" i="5" l="1"/>
  <c r="R1210" i="5"/>
  <c r="P1210" i="5" s="1"/>
  <c r="O1210" i="5"/>
  <c r="R1145" i="5"/>
  <c r="P1145" i="5" s="1"/>
  <c r="Q1146" i="5"/>
  <c r="O1145" i="5"/>
  <c r="Q1130" i="5"/>
  <c r="R1129" i="5"/>
  <c r="O1193" i="5"/>
  <c r="Q1194" i="5"/>
  <c r="R1194" i="5" s="1"/>
  <c r="P1193" i="5"/>
  <c r="Q1178" i="5"/>
  <c r="R1178" i="5" s="1"/>
  <c r="O1177" i="5"/>
  <c r="P1177" i="5"/>
  <c r="O1162" i="5"/>
  <c r="P1162" i="5"/>
  <c r="Q1163" i="5"/>
  <c r="R1163" i="5" s="1"/>
  <c r="N1162" i="5"/>
  <c r="N1145" i="5"/>
  <c r="N1193" i="5"/>
  <c r="N1177" i="5"/>
  <c r="N1210" i="5"/>
  <c r="R1146" i="5" l="1"/>
  <c r="P1146" i="5"/>
  <c r="Q1147" i="5"/>
  <c r="O1146" i="5"/>
  <c r="Q1131" i="5"/>
  <c r="R1130" i="5"/>
  <c r="Q1212" i="5"/>
  <c r="R1211" i="5"/>
  <c r="P1211" i="5" s="1"/>
  <c r="O1211" i="5"/>
  <c r="P1194" i="5"/>
  <c r="Q1195" i="5"/>
  <c r="R1195" i="5" s="1"/>
  <c r="O1194" i="5"/>
  <c r="Q1179" i="5"/>
  <c r="R1179" i="5" s="1"/>
  <c r="O1178" i="5"/>
  <c r="P1178" i="5"/>
  <c r="O1163" i="5"/>
  <c r="Q1164" i="5"/>
  <c r="R1164" i="5" s="1"/>
  <c r="P1163" i="5"/>
  <c r="N1178" i="5"/>
  <c r="N1163" i="5"/>
  <c r="N1211" i="5"/>
  <c r="N1146" i="5"/>
  <c r="N1194" i="5"/>
  <c r="Q1132" i="5" l="1"/>
  <c r="R1131" i="5"/>
  <c r="Q1213" i="5"/>
  <c r="R1212" i="5"/>
  <c r="P1212" i="5" s="1"/>
  <c r="O1212" i="5"/>
  <c r="R1147" i="5"/>
  <c r="P1147" i="5" s="1"/>
  <c r="Q1148" i="5"/>
  <c r="O1147" i="5"/>
  <c r="O1195" i="5"/>
  <c r="Q1196" i="5"/>
  <c r="R1196" i="5" s="1"/>
  <c r="P1195" i="5"/>
  <c r="Q1180" i="5"/>
  <c r="R1180" i="5" s="1"/>
  <c r="O1179" i="5"/>
  <c r="P1179" i="5"/>
  <c r="Q1165" i="5"/>
  <c r="R1165" i="5" s="1"/>
  <c r="O1164" i="5"/>
  <c r="P1164" i="5"/>
  <c r="N1212" i="5"/>
  <c r="N1195" i="5"/>
  <c r="N1147" i="5"/>
  <c r="N1164" i="5"/>
  <c r="N1179" i="5"/>
  <c r="Q1133" i="5" l="1"/>
  <c r="R1132" i="5"/>
  <c r="R1148" i="5"/>
  <c r="P1148" i="5" s="1"/>
  <c r="O1148" i="5"/>
  <c r="Q1149" i="5"/>
  <c r="Q1214" i="5"/>
  <c r="R1213" i="5"/>
  <c r="P1213" i="5" s="1"/>
  <c r="O1213" i="5"/>
  <c r="O1196" i="5"/>
  <c r="Q1197" i="5"/>
  <c r="R1197" i="5" s="1"/>
  <c r="P1196" i="5"/>
  <c r="Q1181" i="5"/>
  <c r="R1181" i="5" s="1"/>
  <c r="O1180" i="5"/>
  <c r="P1180" i="5"/>
  <c r="Q1166" i="5"/>
  <c r="R1166" i="5" s="1"/>
  <c r="O1165" i="5"/>
  <c r="P1165" i="5"/>
  <c r="N1213" i="5"/>
  <c r="N1148" i="5"/>
  <c r="N1180" i="5"/>
  <c r="N1196" i="5"/>
  <c r="N1165" i="5"/>
  <c r="Q1134" i="5" l="1"/>
  <c r="R1133" i="5"/>
  <c r="R1149" i="5"/>
  <c r="P1149" i="5" s="1"/>
  <c r="Q1150" i="5"/>
  <c r="O1149" i="5"/>
  <c r="Q1215" i="5"/>
  <c r="R1214" i="5"/>
  <c r="P1214" i="5" s="1"/>
  <c r="O1214" i="5"/>
  <c r="O1197" i="5"/>
  <c r="Q1198" i="5"/>
  <c r="R1198" i="5" s="1"/>
  <c r="P1197" i="5"/>
  <c r="Q1182" i="5"/>
  <c r="R1182" i="5" s="1"/>
  <c r="O1181" i="5"/>
  <c r="P1181" i="5"/>
  <c r="Q1167" i="5"/>
  <c r="R1167" i="5" s="1"/>
  <c r="P1166" i="5"/>
  <c r="O1166" i="5"/>
  <c r="N1181" i="5"/>
  <c r="N1214" i="5"/>
  <c r="N1197" i="5"/>
  <c r="N1149" i="5"/>
  <c r="N1166" i="5"/>
  <c r="R1150" i="5" l="1"/>
  <c r="P1150" i="5" s="1"/>
  <c r="Q1151" i="5"/>
  <c r="O1150" i="5"/>
  <c r="Q1135" i="5"/>
  <c r="O1135" i="5" s="1"/>
  <c r="R1134" i="5"/>
  <c r="P1134" i="5" s="1"/>
  <c r="Q1216" i="5"/>
  <c r="R1215" i="5"/>
  <c r="P1215" i="5" s="1"/>
  <c r="O1215" i="5"/>
  <c r="O1198" i="5"/>
  <c r="Q1199" i="5"/>
  <c r="R1199" i="5" s="1"/>
  <c r="P1198" i="5"/>
  <c r="O1182" i="5"/>
  <c r="P1182" i="5"/>
  <c r="Q1183" i="5"/>
  <c r="R1183" i="5" s="1"/>
  <c r="Q1168" i="5"/>
  <c r="R1168" i="5" s="1"/>
  <c r="P1167" i="5"/>
  <c r="O1167" i="5"/>
  <c r="O1130" i="5"/>
  <c r="O1131" i="5"/>
  <c r="O1132" i="5"/>
  <c r="O1133" i="5"/>
  <c r="O1134" i="5"/>
  <c r="P1130" i="5"/>
  <c r="P1131" i="5"/>
  <c r="P1132" i="5"/>
  <c r="P1133" i="5"/>
  <c r="Q1106" i="5"/>
  <c r="R1106" i="5" s="1"/>
  <c r="O1129" i="5"/>
  <c r="P1129" i="5"/>
  <c r="O1128" i="5"/>
  <c r="P1128" i="5"/>
  <c r="O1127" i="5"/>
  <c r="P1127" i="5"/>
  <c r="O1126" i="5"/>
  <c r="P1126" i="5"/>
  <c r="O1125" i="5"/>
  <c r="P1125" i="5"/>
  <c r="O1124" i="5"/>
  <c r="P1124" i="5"/>
  <c r="O1123" i="5"/>
  <c r="P1123" i="5"/>
  <c r="O1122" i="5"/>
  <c r="P1122" i="5"/>
  <c r="O1106" i="5"/>
  <c r="N1123" i="5"/>
  <c r="N1131" i="5"/>
  <c r="N1125" i="5"/>
  <c r="N1215" i="5"/>
  <c r="N1128" i="5"/>
  <c r="N1198" i="5"/>
  <c r="N1182" i="5"/>
  <c r="N1124" i="5"/>
  <c r="N1122" i="5"/>
  <c r="N1150" i="5"/>
  <c r="N1126" i="5"/>
  <c r="N1132" i="5"/>
  <c r="N1133" i="5"/>
  <c r="N1127" i="5"/>
  <c r="N1167" i="5"/>
  <c r="N1129" i="5"/>
  <c r="N1130" i="5"/>
  <c r="N1134" i="5"/>
  <c r="Q1107" i="5" l="1"/>
  <c r="O1107" i="5" s="1"/>
  <c r="Q1217" i="5"/>
  <c r="R1216" i="5"/>
  <c r="P1216" i="5" s="1"/>
  <c r="O1216" i="5"/>
  <c r="R1151" i="5"/>
  <c r="P1151" i="5" s="1"/>
  <c r="Q1152" i="5"/>
  <c r="O1151" i="5"/>
  <c r="Q1136" i="5"/>
  <c r="R1135" i="5"/>
  <c r="P1135" i="5" s="1"/>
  <c r="O1199" i="5"/>
  <c r="Q1200" i="5"/>
  <c r="R1200" i="5" s="1"/>
  <c r="P1199" i="5"/>
  <c r="O1183" i="5"/>
  <c r="Q1184" i="5"/>
  <c r="R1184" i="5" s="1"/>
  <c r="P1183" i="5"/>
  <c r="Q1169" i="5"/>
  <c r="R1169" i="5" s="1"/>
  <c r="P1168" i="5"/>
  <c r="O1168" i="5"/>
  <c r="P1106" i="5"/>
  <c r="N1216" i="5"/>
  <c r="N1135" i="5"/>
  <c r="N1106" i="5"/>
  <c r="N1199" i="5"/>
  <c r="N1183" i="5"/>
  <c r="N1151" i="5"/>
  <c r="N1168" i="5"/>
  <c r="Q1108" i="5" l="1"/>
  <c r="R1107" i="5"/>
  <c r="P1107" i="5" s="1"/>
  <c r="Q1137" i="5"/>
  <c r="R1136" i="5"/>
  <c r="P1136" i="5" s="1"/>
  <c r="O1136" i="5"/>
  <c r="R1217" i="5"/>
  <c r="P1217" i="5" s="1"/>
  <c r="O1217" i="5"/>
  <c r="R1152" i="5"/>
  <c r="O1152" i="5"/>
  <c r="P1152" i="5"/>
  <c r="Q1153" i="5"/>
  <c r="Q1201" i="5"/>
  <c r="R1201" i="5" s="1"/>
  <c r="O1200" i="5"/>
  <c r="P1200" i="5"/>
  <c r="O1184" i="5"/>
  <c r="Q1185" i="5"/>
  <c r="R1185" i="5" s="1"/>
  <c r="P1184" i="5"/>
  <c r="O1169" i="5"/>
  <c r="P1169" i="5"/>
  <c r="O1108" i="5"/>
  <c r="Q1109" i="5"/>
  <c r="R1109" i="5" s="1"/>
  <c r="N1200" i="5"/>
  <c r="N1107" i="5"/>
  <c r="N1184" i="5"/>
  <c r="N1136" i="5"/>
  <c r="N1152" i="5"/>
  <c r="N1169" i="5"/>
  <c r="N1217" i="5"/>
  <c r="R1108" i="5" l="1"/>
  <c r="P1108" i="5"/>
  <c r="R1137" i="5"/>
  <c r="O1137" i="5"/>
  <c r="P1137" i="5"/>
  <c r="R1153" i="5"/>
  <c r="P1153" i="5" s="1"/>
  <c r="O1153" i="5"/>
  <c r="P1201" i="5"/>
  <c r="O1201" i="5"/>
  <c r="O1185" i="5"/>
  <c r="P1185" i="5"/>
  <c r="Q1110" i="5"/>
  <c r="R1110" i="5" s="1"/>
  <c r="O1109" i="5"/>
  <c r="P1109" i="5"/>
  <c r="N1201" i="5"/>
  <c r="N1109" i="5"/>
  <c r="N1153" i="5"/>
  <c r="N1137" i="5"/>
  <c r="N1108" i="5"/>
  <c r="N1185" i="5"/>
  <c r="P1110" i="5" l="1"/>
  <c r="Q1111" i="5"/>
  <c r="R1111" i="5" s="1"/>
  <c r="O1110" i="5"/>
  <c r="N1110" i="5"/>
  <c r="Q1112" i="5" l="1"/>
  <c r="R1112" i="5" s="1"/>
  <c r="O1111" i="5"/>
  <c r="P1111" i="5"/>
  <c r="N1111" i="5"/>
  <c r="O1112" i="5" l="1"/>
  <c r="P1112" i="5"/>
  <c r="Q1113" i="5"/>
  <c r="R1113" i="5" s="1"/>
  <c r="N1112" i="5"/>
  <c r="O1113" i="5" l="1"/>
  <c r="Q1114" i="5"/>
  <c r="R1114" i="5" s="1"/>
  <c r="P1113" i="5"/>
  <c r="N1113" i="5"/>
  <c r="O1114" i="5" l="1"/>
  <c r="Q1115" i="5"/>
  <c r="R1115" i="5" s="1"/>
  <c r="P1114" i="5"/>
  <c r="N1114" i="5"/>
  <c r="Q1116" i="5" l="1"/>
  <c r="R1116" i="5" s="1"/>
  <c r="O1115" i="5"/>
  <c r="P1115" i="5"/>
  <c r="N1115" i="5"/>
  <c r="Q1117" i="5" l="1"/>
  <c r="R1117" i="5" s="1"/>
  <c r="O1116" i="5"/>
  <c r="P1116" i="5"/>
  <c r="N1116" i="5"/>
  <c r="O1117" i="5" l="1"/>
  <c r="Q1118" i="5"/>
  <c r="R1118" i="5" s="1"/>
  <c r="P1117" i="5"/>
  <c r="N1117" i="5"/>
  <c r="Q1119" i="5" l="1"/>
  <c r="R1119" i="5" s="1"/>
  <c r="O1118" i="5"/>
  <c r="P1118" i="5"/>
  <c r="Q1090" i="5"/>
  <c r="O1090" i="5" s="1"/>
  <c r="Q819" i="5"/>
  <c r="R819" i="5" s="1"/>
  <c r="Q818" i="5"/>
  <c r="R818" i="5" s="1"/>
  <c r="O818" i="5"/>
  <c r="K49" i="21"/>
  <c r="N1118" i="5"/>
  <c r="R1090" i="5" l="1"/>
  <c r="P1090" i="5" s="1"/>
  <c r="Q1091" i="5"/>
  <c r="Q1120" i="5"/>
  <c r="R1120" i="5" s="1"/>
  <c r="O1119" i="5"/>
  <c r="P1119" i="5"/>
  <c r="N1090" i="5"/>
  <c r="N1119" i="5"/>
  <c r="R1091" i="5" l="1"/>
  <c r="P1091" i="5" s="1"/>
  <c r="Q1092" i="5"/>
  <c r="O1091" i="5"/>
  <c r="Q1121" i="5"/>
  <c r="R1121" i="5" s="1"/>
  <c r="O1120" i="5"/>
  <c r="P1120" i="5"/>
  <c r="N1120" i="5"/>
  <c r="N1091" i="5"/>
  <c r="Q1093" i="5" l="1"/>
  <c r="O1092" i="5"/>
  <c r="R1092" i="5"/>
  <c r="P1092" i="5" s="1"/>
  <c r="O1121" i="5"/>
  <c r="P1121" i="5"/>
  <c r="D49" i="21"/>
  <c r="D65" i="21"/>
  <c r="D64" i="21"/>
  <c r="D63" i="21"/>
  <c r="D62" i="21"/>
  <c r="D61" i="21"/>
  <c r="D60" i="21"/>
  <c r="D59" i="21"/>
  <c r="N1121" i="5"/>
  <c r="N1092" i="5"/>
  <c r="R1093" i="5" l="1"/>
  <c r="Q1094" i="5"/>
  <c r="P1093" i="5"/>
  <c r="O1093" i="5"/>
  <c r="D34" i="21"/>
  <c r="N1093" i="5"/>
  <c r="R1094" i="5" l="1"/>
  <c r="Q1095" i="5"/>
  <c r="O1094" i="5"/>
  <c r="P1094" i="5"/>
  <c r="D53" i="21"/>
  <c r="D52" i="21"/>
  <c r="N1094" i="5"/>
  <c r="R1095" i="5" l="1"/>
  <c r="P1095" i="5"/>
  <c r="Q1096" i="5"/>
  <c r="O1095" i="5"/>
  <c r="D57" i="21"/>
  <c r="E56" i="21"/>
  <c r="D56" i="21"/>
  <c r="E52" i="21"/>
  <c r="E49" i="21"/>
  <c r="E65" i="21"/>
  <c r="E64" i="21"/>
  <c r="E63" i="21"/>
  <c r="E62" i="21"/>
  <c r="E61" i="21"/>
  <c r="E60" i="21"/>
  <c r="E59" i="21"/>
  <c r="E58" i="21"/>
  <c r="D58" i="21"/>
  <c r="E57" i="21"/>
  <c r="E55" i="21"/>
  <c r="D55" i="21"/>
  <c r="E54" i="21"/>
  <c r="D54" i="21"/>
  <c r="E53" i="21"/>
  <c r="E42" i="21"/>
  <c r="D42" i="21"/>
  <c r="E41" i="21"/>
  <c r="D41" i="21"/>
  <c r="E40" i="21"/>
  <c r="D40" i="21"/>
  <c r="E39" i="21"/>
  <c r="D39" i="21"/>
  <c r="E38" i="21"/>
  <c r="D38" i="21"/>
  <c r="E37" i="21"/>
  <c r="D37" i="21"/>
  <c r="E36" i="21"/>
  <c r="D36" i="21"/>
  <c r="E35" i="21"/>
  <c r="D35" i="21"/>
  <c r="E34" i="21"/>
  <c r="E33" i="21"/>
  <c r="D33" i="21"/>
  <c r="E32" i="21"/>
  <c r="D32" i="21"/>
  <c r="E31" i="21"/>
  <c r="D31" i="21"/>
  <c r="E30" i="21"/>
  <c r="D30" i="21"/>
  <c r="E29" i="21"/>
  <c r="D29" i="21"/>
  <c r="E26" i="21"/>
  <c r="D26" i="21"/>
  <c r="N1095" i="5"/>
  <c r="R1096" i="5" l="1"/>
  <c r="Q1097" i="5"/>
  <c r="O1096" i="5"/>
  <c r="P1096" i="5"/>
  <c r="I42" i="21"/>
  <c r="H42" i="21"/>
  <c r="I41" i="21"/>
  <c r="H41" i="21"/>
  <c r="I40" i="21"/>
  <c r="H40" i="21"/>
  <c r="I39" i="21"/>
  <c r="H39" i="21"/>
  <c r="I38" i="21"/>
  <c r="H38" i="21"/>
  <c r="I37" i="21"/>
  <c r="H37" i="21"/>
  <c r="I36" i="21"/>
  <c r="H36" i="21"/>
  <c r="I35" i="21"/>
  <c r="H35" i="21"/>
  <c r="I34" i="21"/>
  <c r="H34" i="21"/>
  <c r="I33" i="21"/>
  <c r="H33" i="21"/>
  <c r="I32" i="21"/>
  <c r="H32" i="21"/>
  <c r="I31" i="21"/>
  <c r="H31" i="21"/>
  <c r="I30" i="21"/>
  <c r="H30" i="21"/>
  <c r="I29" i="21"/>
  <c r="H29" i="21"/>
  <c r="I26" i="21"/>
  <c r="H26" i="21"/>
  <c r="N1096" i="5"/>
  <c r="R1097" i="5" l="1"/>
  <c r="P1097" i="5"/>
  <c r="Q1098" i="5"/>
  <c r="O1097" i="5"/>
  <c r="O21" i="11"/>
  <c r="N1097" i="5"/>
  <c r="R1098" i="5" l="1"/>
  <c r="O1098" i="5"/>
  <c r="Q1099" i="5"/>
  <c r="P1098" i="5"/>
  <c r="I17" i="21"/>
  <c r="N1098" i="5"/>
  <c r="R1099" i="5" l="1"/>
  <c r="P1099" i="5"/>
  <c r="Q1100" i="5"/>
  <c r="O1099" i="5"/>
  <c r="D18" i="21"/>
  <c r="H18" i="21"/>
  <c r="N1099" i="5"/>
  <c r="R1100" i="5" l="1"/>
  <c r="O1100" i="5"/>
  <c r="P1100" i="5"/>
  <c r="Q1101" i="5"/>
  <c r="I12" i="21"/>
  <c r="I9" i="21"/>
  <c r="N1100" i="5"/>
  <c r="R1101" i="5" l="1"/>
  <c r="O1101" i="5"/>
  <c r="P1101" i="5"/>
  <c r="Q1102" i="5"/>
  <c r="I16" i="21"/>
  <c r="N1101" i="5"/>
  <c r="R1102" i="5" l="1"/>
  <c r="Q1103" i="5"/>
  <c r="P1102" i="5"/>
  <c r="O1102" i="5"/>
  <c r="N1102" i="5"/>
  <c r="R1103" i="5" l="1"/>
  <c r="P1103" i="5"/>
  <c r="Q1104" i="5"/>
  <c r="O1103" i="5"/>
  <c r="N1103" i="5"/>
  <c r="R1104" i="5" l="1"/>
  <c r="Q1105" i="5"/>
  <c r="O1104" i="5"/>
  <c r="P1104" i="5"/>
  <c r="M21" i="11"/>
  <c r="F204" i="6"/>
  <c r="AA21" i="8"/>
  <c r="J25" i="8"/>
  <c r="F166" i="6"/>
  <c r="N1104" i="5"/>
  <c r="R1105" i="5" l="1"/>
  <c r="O1105" i="5"/>
  <c r="P1105" i="5"/>
  <c r="I20" i="21"/>
  <c r="I19" i="21"/>
  <c r="I15" i="21"/>
  <c r="I14" i="21"/>
  <c r="I13" i="21"/>
  <c r="I11" i="21"/>
  <c r="I10" i="21"/>
  <c r="I8" i="21"/>
  <c r="I7" i="21"/>
  <c r="I4" i="21"/>
  <c r="N1105" i="5"/>
  <c r="H20" i="21" l="1"/>
  <c r="H19" i="21"/>
  <c r="H17" i="21"/>
  <c r="H16" i="21"/>
  <c r="H15" i="21"/>
  <c r="H14" i="21"/>
  <c r="H13" i="21"/>
  <c r="H12" i="21"/>
  <c r="H11" i="21"/>
  <c r="H10" i="21"/>
  <c r="H9" i="21"/>
  <c r="H7" i="21"/>
  <c r="H4" i="21"/>
  <c r="I18" i="21"/>
  <c r="H8" i="21"/>
  <c r="Q1074" i="5" l="1"/>
  <c r="R1074" i="5" s="1"/>
  <c r="Q1058" i="5"/>
  <c r="R1058" i="5" s="1"/>
  <c r="Q1042" i="5"/>
  <c r="R1042" i="5" s="1"/>
  <c r="Q1026" i="5"/>
  <c r="R1026" i="5" s="1"/>
  <c r="Q1010" i="5"/>
  <c r="R1010" i="5" s="1"/>
  <c r="Q994" i="5"/>
  <c r="R994" i="5" s="1"/>
  <c r="Q978" i="5"/>
  <c r="Q962" i="5"/>
  <c r="R962" i="5" s="1"/>
  <c r="Q946" i="5"/>
  <c r="R946" i="5" s="1"/>
  <c r="Q930" i="5"/>
  <c r="R930" i="5" s="1"/>
  <c r="Q914" i="5"/>
  <c r="R914" i="5" s="1"/>
  <c r="Q898" i="5"/>
  <c r="R898" i="5" s="1"/>
  <c r="Q882" i="5"/>
  <c r="R882" i="5" s="1"/>
  <c r="Q866" i="5"/>
  <c r="R866" i="5" s="1"/>
  <c r="Q850" i="5"/>
  <c r="R850" i="5" s="1"/>
  <c r="Q834" i="5"/>
  <c r="R834" i="5" s="1"/>
  <c r="Q802" i="5"/>
  <c r="R802" i="5" s="1"/>
  <c r="Q786" i="5"/>
  <c r="R786" i="5" s="1"/>
  <c r="Q770" i="5"/>
  <c r="R770" i="5" s="1"/>
  <c r="Q754" i="5"/>
  <c r="R754" i="5" s="1"/>
  <c r="Q738" i="5"/>
  <c r="R738" i="5" s="1"/>
  <c r="Q722" i="5"/>
  <c r="R722" i="5" s="1"/>
  <c r="Q706" i="5"/>
  <c r="R706" i="5" s="1"/>
  <c r="Q690" i="5"/>
  <c r="R690" i="5" s="1"/>
  <c r="Q674" i="5"/>
  <c r="R674" i="5" s="1"/>
  <c r="Q658" i="5"/>
  <c r="R658" i="5" s="1"/>
  <c r="Q642" i="5"/>
  <c r="R642" i="5" s="1"/>
  <c r="Q626" i="5"/>
  <c r="R626" i="5" s="1"/>
  <c r="Q610" i="5"/>
  <c r="R610" i="5" s="1"/>
  <c r="Q594" i="5"/>
  <c r="R594" i="5" s="1"/>
  <c r="Q578" i="5"/>
  <c r="R578" i="5" s="1"/>
  <c r="Q562" i="5"/>
  <c r="R562" i="5" s="1"/>
  <c r="Q546" i="5"/>
  <c r="R546" i="5" s="1"/>
  <c r="Q530" i="5"/>
  <c r="R530" i="5" s="1"/>
  <c r="Q514" i="5"/>
  <c r="R514" i="5" s="1"/>
  <c r="Q498" i="5"/>
  <c r="R498" i="5" s="1"/>
  <c r="Q482" i="5"/>
  <c r="R482" i="5" s="1"/>
  <c r="Q466" i="5"/>
  <c r="R466" i="5" s="1"/>
  <c r="Q450" i="5"/>
  <c r="R450" i="5" s="1"/>
  <c r="Q434" i="5"/>
  <c r="R434" i="5" s="1"/>
  <c r="Q418" i="5"/>
  <c r="R418" i="5" s="1"/>
  <c r="Q402" i="5"/>
  <c r="R402" i="5" s="1"/>
  <c r="Q386" i="5"/>
  <c r="R386" i="5" s="1"/>
  <c r="Q370" i="5"/>
  <c r="R370" i="5" s="1"/>
  <c r="Q354" i="5"/>
  <c r="R354" i="5" s="1"/>
  <c r="Q338" i="5"/>
  <c r="R338" i="5" s="1"/>
  <c r="Q322" i="5"/>
  <c r="R322" i="5" s="1"/>
  <c r="Q306" i="5"/>
  <c r="R306" i="5" s="1"/>
  <c r="Q290" i="5"/>
  <c r="R290" i="5" s="1"/>
  <c r="Q274" i="5"/>
  <c r="R274" i="5" s="1"/>
  <c r="Q258" i="5"/>
  <c r="R258" i="5" s="1"/>
  <c r="Q242" i="5"/>
  <c r="R242" i="5" s="1"/>
  <c r="Q226" i="5"/>
  <c r="R226" i="5" s="1"/>
  <c r="Q210" i="5"/>
  <c r="R210" i="5" s="1"/>
  <c r="Q194" i="5"/>
  <c r="R194" i="5" s="1"/>
  <c r="Q178" i="5"/>
  <c r="R178" i="5" s="1"/>
  <c r="Q162" i="5"/>
  <c r="R162" i="5" s="1"/>
  <c r="Q146" i="5"/>
  <c r="R146" i="5" s="1"/>
  <c r="Q130" i="5"/>
  <c r="R130" i="5" s="1"/>
  <c r="Q114" i="5"/>
  <c r="R114" i="5" s="1"/>
  <c r="Q98" i="5"/>
  <c r="R98" i="5" s="1"/>
  <c r="Q82" i="5"/>
  <c r="R82" i="5" s="1"/>
  <c r="Q66" i="5"/>
  <c r="R66" i="5" s="1"/>
  <c r="Q50" i="5"/>
  <c r="R50" i="5" s="1"/>
  <c r="Q34" i="5"/>
  <c r="R34" i="5" s="1"/>
  <c r="Q18" i="5"/>
  <c r="Q2" i="5"/>
  <c r="R2" i="5" s="1"/>
  <c r="O898" i="5"/>
  <c r="O930" i="5"/>
  <c r="O994" i="5"/>
  <c r="O1026" i="5"/>
  <c r="R18" i="5" l="1"/>
  <c r="Q19" i="5"/>
  <c r="R19" i="5" s="1"/>
  <c r="O978" i="5"/>
  <c r="R978" i="5"/>
  <c r="Q3" i="5"/>
  <c r="R3" i="5" s="1"/>
  <c r="Q963" i="5"/>
  <c r="R963" i="5" s="1"/>
  <c r="P962" i="5"/>
  <c r="Q403" i="5"/>
  <c r="R403" i="5" s="1"/>
  <c r="P402" i="5"/>
  <c r="Q595" i="5"/>
  <c r="R595" i="5" s="1"/>
  <c r="Q787" i="5"/>
  <c r="R787" i="5" s="1"/>
  <c r="Q35" i="5"/>
  <c r="R35" i="5" s="1"/>
  <c r="Q227" i="5"/>
  <c r="R227" i="5" s="1"/>
  <c r="Q419" i="5"/>
  <c r="P418" i="5"/>
  <c r="Q611" i="5"/>
  <c r="R611" i="5" s="1"/>
  <c r="Q803" i="5"/>
  <c r="R803" i="5" s="1"/>
  <c r="Q995" i="5"/>
  <c r="R995" i="5" s="1"/>
  <c r="P994" i="5"/>
  <c r="Q51" i="5"/>
  <c r="R51" i="5" s="1"/>
  <c r="Q243" i="5"/>
  <c r="R243" i="5" s="1"/>
  <c r="Q435" i="5"/>
  <c r="R435" i="5" s="1"/>
  <c r="P434" i="5"/>
  <c r="Q627" i="5"/>
  <c r="R627" i="5" s="1"/>
  <c r="P818" i="5"/>
  <c r="Q1011" i="5"/>
  <c r="R1011" i="5" s="1"/>
  <c r="P1010" i="5"/>
  <c r="Q67" i="5"/>
  <c r="R67" i="5" s="1"/>
  <c r="Q259" i="5"/>
  <c r="R259" i="5" s="1"/>
  <c r="Q451" i="5"/>
  <c r="R451" i="5" s="1"/>
  <c r="P450" i="5"/>
  <c r="Q643" i="5"/>
  <c r="R643" i="5" s="1"/>
  <c r="Q835" i="5"/>
  <c r="R835" i="5" s="1"/>
  <c r="P834" i="5"/>
  <c r="Q1027" i="5"/>
  <c r="R1027" i="5" s="1"/>
  <c r="P1026" i="5"/>
  <c r="Q83" i="5"/>
  <c r="R83" i="5" s="1"/>
  <c r="Q275" i="5"/>
  <c r="R275" i="5" s="1"/>
  <c r="P274" i="5"/>
  <c r="Q467" i="5"/>
  <c r="P466" i="5"/>
  <c r="Q659" i="5"/>
  <c r="R659" i="5" s="1"/>
  <c r="O850" i="5"/>
  <c r="P850" i="5"/>
  <c r="P1042" i="5"/>
  <c r="Q675" i="5"/>
  <c r="R675" i="5" s="1"/>
  <c r="Q771" i="5"/>
  <c r="R771" i="5" s="1"/>
  <c r="Q291" i="5"/>
  <c r="R291" i="5" s="1"/>
  <c r="P290" i="5"/>
  <c r="Q1059" i="5"/>
  <c r="R1059" i="5" s="1"/>
  <c r="Q195" i="5"/>
  <c r="R195" i="5" s="1"/>
  <c r="Q99" i="5"/>
  <c r="R99" i="5" s="1"/>
  <c r="Q483" i="5"/>
  <c r="R483" i="5" s="1"/>
  <c r="P482" i="5"/>
  <c r="Q867" i="5"/>
  <c r="R867" i="5" s="1"/>
  <c r="P866" i="5"/>
  <c r="Q115" i="5"/>
  <c r="R115" i="5" s="1"/>
  <c r="Q307" i="5"/>
  <c r="R307" i="5" s="1"/>
  <c r="P306" i="5"/>
  <c r="Q499" i="5"/>
  <c r="R499" i="5" s="1"/>
  <c r="P498" i="5"/>
  <c r="Q691" i="5"/>
  <c r="R691" i="5" s="1"/>
  <c r="Q883" i="5"/>
  <c r="R883" i="5" s="1"/>
  <c r="P882" i="5"/>
  <c r="Q1075" i="5"/>
  <c r="R1075" i="5" s="1"/>
  <c r="Q131" i="5"/>
  <c r="R131" i="5" s="1"/>
  <c r="Q323" i="5"/>
  <c r="R323" i="5" s="1"/>
  <c r="P322" i="5"/>
  <c r="Q515" i="5"/>
  <c r="R515" i="5" s="1"/>
  <c r="P514" i="5"/>
  <c r="Q707" i="5"/>
  <c r="R707" i="5" s="1"/>
  <c r="Q899" i="5"/>
  <c r="R899" i="5" s="1"/>
  <c r="P898" i="5"/>
  <c r="O882" i="5"/>
  <c r="Q147" i="5"/>
  <c r="R147" i="5" s="1"/>
  <c r="Q339" i="5"/>
  <c r="R339" i="5" s="1"/>
  <c r="P338" i="5"/>
  <c r="Q531" i="5"/>
  <c r="R531" i="5" s="1"/>
  <c r="P530" i="5"/>
  <c r="Q723" i="5"/>
  <c r="R723" i="5" s="1"/>
  <c r="Q915" i="5"/>
  <c r="R915" i="5" s="1"/>
  <c r="P914" i="5"/>
  <c r="O866" i="5"/>
  <c r="Q163" i="5"/>
  <c r="R163" i="5" s="1"/>
  <c r="Q355" i="5"/>
  <c r="R355" i="5" s="1"/>
  <c r="P354" i="5"/>
  <c r="Q547" i="5"/>
  <c r="R547" i="5" s="1"/>
  <c r="Q739" i="5"/>
  <c r="R739" i="5" s="1"/>
  <c r="Q931" i="5"/>
  <c r="R931" i="5" s="1"/>
  <c r="P930" i="5"/>
  <c r="Q179" i="5"/>
  <c r="R179" i="5" s="1"/>
  <c r="Q371" i="5"/>
  <c r="R371" i="5" s="1"/>
  <c r="P370" i="5"/>
  <c r="Q563" i="5"/>
  <c r="R563" i="5" s="1"/>
  <c r="Q755" i="5"/>
  <c r="R755" i="5" s="1"/>
  <c r="O946" i="5"/>
  <c r="P946" i="5"/>
  <c r="Q579" i="5"/>
  <c r="R579" i="5" s="1"/>
  <c r="Q387" i="5"/>
  <c r="R387" i="5" s="1"/>
  <c r="P386" i="5"/>
  <c r="Q211" i="5"/>
  <c r="R211" i="5" s="1"/>
  <c r="Q979" i="5"/>
  <c r="R979" i="5" s="1"/>
  <c r="P978" i="5"/>
  <c r="O1010" i="5"/>
  <c r="O834" i="5"/>
  <c r="O914" i="5"/>
  <c r="O962" i="5"/>
  <c r="Q851" i="5"/>
  <c r="R851" i="5" s="1"/>
  <c r="Q947" i="5"/>
  <c r="R947" i="5" s="1"/>
  <c r="Q1043" i="5"/>
  <c r="R1043" i="5" s="1"/>
  <c r="O1042" i="5"/>
  <c r="O274" i="5"/>
  <c r="O290" i="5"/>
  <c r="O306" i="5"/>
  <c r="O322" i="5"/>
  <c r="O338" i="5"/>
  <c r="O354" i="5"/>
  <c r="O370" i="5"/>
  <c r="O386" i="5"/>
  <c r="O402" i="5"/>
  <c r="O418" i="5"/>
  <c r="O434" i="5"/>
  <c r="O450" i="5"/>
  <c r="O466" i="5"/>
  <c r="O482" i="5"/>
  <c r="O498" i="5"/>
  <c r="O514" i="5"/>
  <c r="O530" i="5"/>
  <c r="N818" i="5"/>
  <c r="N882" i="5"/>
  <c r="N850" i="5"/>
  <c r="N994" i="5"/>
  <c r="N914" i="5"/>
  <c r="N930" i="5"/>
  <c r="N1026" i="5"/>
  <c r="N978" i="5"/>
  <c r="N834" i="5"/>
  <c r="N962" i="5"/>
  <c r="N898" i="5"/>
  <c r="N946" i="5"/>
  <c r="N866" i="5"/>
  <c r="N1010" i="5"/>
  <c r="R467" i="5" l="1"/>
  <c r="P467" i="5" s="1"/>
  <c r="R419" i="5"/>
  <c r="P419" i="5" s="1"/>
  <c r="O515" i="5"/>
  <c r="P499" i="5"/>
  <c r="Q244" i="5"/>
  <c r="R244" i="5" s="1"/>
  <c r="Q788" i="5"/>
  <c r="R788" i="5" s="1"/>
  <c r="O819" i="5"/>
  <c r="Q820" i="5"/>
  <c r="Q836" i="5"/>
  <c r="R836" i="5" s="1"/>
  <c r="P275" i="5"/>
  <c r="P835" i="5"/>
  <c r="O275" i="5"/>
  <c r="Q996" i="5"/>
  <c r="Q260" i="5"/>
  <c r="R260" i="5" s="1"/>
  <c r="O995" i="5"/>
  <c r="Q68" i="5"/>
  <c r="R68" i="5" s="1"/>
  <c r="Q36" i="5"/>
  <c r="R36" i="5" s="1"/>
  <c r="P451" i="5"/>
  <c r="P403" i="5"/>
  <c r="O499" i="5"/>
  <c r="Q660" i="5"/>
  <c r="R660" i="5" s="1"/>
  <c r="O435" i="5"/>
  <c r="Q804" i="5"/>
  <c r="R804" i="5" s="1"/>
  <c r="P323" i="5"/>
  <c r="O403" i="5"/>
  <c r="P899" i="5"/>
  <c r="Q756" i="5"/>
  <c r="R756" i="5" s="1"/>
  <c r="O979" i="5"/>
  <c r="Q980" i="5"/>
  <c r="P371" i="5"/>
  <c r="O451" i="5"/>
  <c r="O931" i="5"/>
  <c r="Q724" i="5"/>
  <c r="R724" i="5" s="1"/>
  <c r="P1011" i="5"/>
  <c r="Q196" i="5"/>
  <c r="R196" i="5" s="1"/>
  <c r="Q692" i="5"/>
  <c r="R692" i="5" s="1"/>
  <c r="O419" i="5"/>
  <c r="Q4" i="5"/>
  <c r="R4" i="5" s="1"/>
  <c r="O883" i="5"/>
  <c r="O467" i="5"/>
  <c r="Q964" i="5"/>
  <c r="Q436" i="5"/>
  <c r="R436" i="5" s="1"/>
  <c r="Q932" i="5"/>
  <c r="R932" i="5" s="1"/>
  <c r="Q356" i="5"/>
  <c r="R356" i="5" s="1"/>
  <c r="P355" i="5"/>
  <c r="Q132" i="5"/>
  <c r="R132" i="5" s="1"/>
  <c r="Q676" i="5"/>
  <c r="R676" i="5" s="1"/>
  <c r="P1075" i="5"/>
  <c r="O1075" i="5"/>
  <c r="O915" i="5"/>
  <c r="O867" i="5"/>
  <c r="P483" i="5"/>
  <c r="P339" i="5"/>
  <c r="O387" i="5"/>
  <c r="P1027" i="5"/>
  <c r="Q580" i="5"/>
  <c r="R580" i="5" s="1"/>
  <c r="O355" i="5"/>
  <c r="Q372" i="5"/>
  <c r="O899" i="5"/>
  <c r="Q404" i="5"/>
  <c r="Q324" i="5"/>
  <c r="R324" i="5" s="1"/>
  <c r="Q484" i="5"/>
  <c r="P307" i="5"/>
  <c r="O483" i="5"/>
  <c r="O323" i="5"/>
  <c r="P883" i="5"/>
  <c r="O1027" i="5"/>
  <c r="Q388" i="5"/>
  <c r="Q516" i="5"/>
  <c r="Q452" i="5"/>
  <c r="R452" i="5" s="1"/>
  <c r="P387" i="5"/>
  <c r="O531" i="5"/>
  <c r="O291" i="5"/>
  <c r="Q900" i="5"/>
  <c r="R900" i="5" s="1"/>
  <c r="O1011" i="5"/>
  <c r="Q612" i="5"/>
  <c r="R612" i="5" s="1"/>
  <c r="Q740" i="5"/>
  <c r="R740" i="5" s="1"/>
  <c r="Q308" i="5"/>
  <c r="Q228" i="5"/>
  <c r="R228" i="5" s="1"/>
  <c r="Q548" i="5"/>
  <c r="R548" i="5" s="1"/>
  <c r="Q116" i="5"/>
  <c r="R116" i="5" s="1"/>
  <c r="P915" i="5"/>
  <c r="Q708" i="5"/>
  <c r="R708" i="5" s="1"/>
  <c r="Q468" i="5"/>
  <c r="R468" i="5" s="1"/>
  <c r="Q532" i="5"/>
  <c r="Q500" i="5"/>
  <c r="O339" i="5"/>
  <c r="P931" i="5"/>
  <c r="Q644" i="5"/>
  <c r="R644" i="5" s="1"/>
  <c r="Q596" i="5"/>
  <c r="R596" i="5" s="1"/>
  <c r="Q340" i="5"/>
  <c r="Q100" i="5"/>
  <c r="R100" i="5" s="1"/>
  <c r="Q628" i="5"/>
  <c r="R628" i="5" s="1"/>
  <c r="P515" i="5"/>
  <c r="O371" i="5"/>
  <c r="O307" i="5"/>
  <c r="O963" i="5"/>
  <c r="P867" i="5"/>
  <c r="Q52" i="5"/>
  <c r="R52" i="5" s="1"/>
  <c r="Q884" i="5"/>
  <c r="Q1028" i="5"/>
  <c r="R1028" i="5" s="1"/>
  <c r="O835" i="5"/>
  <c r="P819" i="5"/>
  <c r="P531" i="5"/>
  <c r="P435" i="5"/>
  <c r="P995" i="5"/>
  <c r="Q212" i="5"/>
  <c r="R212" i="5" s="1"/>
  <c r="Q772" i="5"/>
  <c r="R772" i="5" s="1"/>
  <c r="Q148" i="5"/>
  <c r="R148" i="5" s="1"/>
  <c r="Q292" i="5"/>
  <c r="Q84" i="5"/>
  <c r="R84" i="5" s="1"/>
  <c r="Q564" i="5"/>
  <c r="R564" i="5" s="1"/>
  <c r="Q180" i="5"/>
  <c r="R180" i="5" s="1"/>
  <c r="P979" i="5"/>
  <c r="P291" i="5"/>
  <c r="Q916" i="5"/>
  <c r="R916" i="5" s="1"/>
  <c r="P963" i="5"/>
  <c r="Q420" i="5"/>
  <c r="Q164" i="5"/>
  <c r="R164" i="5" s="1"/>
  <c r="Q1076" i="5"/>
  <c r="Q1060" i="5"/>
  <c r="R1060" i="5" s="1"/>
  <c r="Q1012" i="5"/>
  <c r="R1012" i="5" s="1"/>
  <c r="Q868" i="5"/>
  <c r="R868" i="5" s="1"/>
  <c r="Q276" i="5"/>
  <c r="R276" i="5" s="1"/>
  <c r="Q20" i="5"/>
  <c r="R20" i="5" s="1"/>
  <c r="Q1044" i="5"/>
  <c r="R1044" i="5" s="1"/>
  <c r="Q948" i="5"/>
  <c r="R948" i="5" s="1"/>
  <c r="Q852" i="5"/>
  <c r="R852" i="5" s="1"/>
  <c r="P851" i="5"/>
  <c r="P947" i="5"/>
  <c r="O947" i="5"/>
  <c r="O851" i="5"/>
  <c r="Q69" i="5" l="1"/>
  <c r="R69" i="5" s="1"/>
  <c r="O820" i="5"/>
  <c r="R820" i="5"/>
  <c r="P820" i="5" s="1"/>
  <c r="Q421" i="5"/>
  <c r="R421" i="5" s="1"/>
  <c r="R420" i="5"/>
  <c r="P420" i="5" s="1"/>
  <c r="Q293" i="5"/>
  <c r="R293" i="5" s="1"/>
  <c r="R292" i="5"/>
  <c r="P292" i="5" s="1"/>
  <c r="Q501" i="5"/>
  <c r="R501" i="5" s="1"/>
  <c r="R500" i="5"/>
  <c r="P500" i="5" s="1"/>
  <c r="Q309" i="5"/>
  <c r="R309" i="5" s="1"/>
  <c r="R308" i="5"/>
  <c r="P308" i="5" s="1"/>
  <c r="Q485" i="5"/>
  <c r="R485" i="5" s="1"/>
  <c r="R484" i="5"/>
  <c r="P484" i="5" s="1"/>
  <c r="Q533" i="5"/>
  <c r="R533" i="5" s="1"/>
  <c r="R532" i="5"/>
  <c r="P532" i="5" s="1"/>
  <c r="Q517" i="5"/>
  <c r="R517" i="5" s="1"/>
  <c r="R516" i="5"/>
  <c r="P516" i="5" s="1"/>
  <c r="R980" i="5"/>
  <c r="P980" i="5" s="1"/>
  <c r="O996" i="5"/>
  <c r="R996" i="5"/>
  <c r="P996" i="5" s="1"/>
  <c r="Q389" i="5"/>
  <c r="R389" i="5" s="1"/>
  <c r="R388" i="5"/>
  <c r="P388" i="5" s="1"/>
  <c r="Q405" i="5"/>
  <c r="R405" i="5" s="1"/>
  <c r="P405" i="5" s="1"/>
  <c r="R404" i="5"/>
  <c r="P404" i="5" s="1"/>
  <c r="Q341" i="5"/>
  <c r="R341" i="5" s="1"/>
  <c r="R340" i="5"/>
  <c r="P340" i="5" s="1"/>
  <c r="Q1077" i="5"/>
  <c r="R1077" i="5" s="1"/>
  <c r="R1076" i="5"/>
  <c r="P1076" i="5" s="1"/>
  <c r="O884" i="5"/>
  <c r="R884" i="5"/>
  <c r="P884" i="5" s="1"/>
  <c r="Q373" i="5"/>
  <c r="R373" i="5" s="1"/>
  <c r="R372" i="5"/>
  <c r="P372" i="5" s="1"/>
  <c r="O964" i="5"/>
  <c r="R964" i="5"/>
  <c r="P964" i="5" s="1"/>
  <c r="Q997" i="5"/>
  <c r="R997" i="5" s="1"/>
  <c r="P836" i="5"/>
  <c r="Q837" i="5"/>
  <c r="R837" i="5" s="1"/>
  <c r="Q261" i="5"/>
  <c r="R261" i="5" s="1"/>
  <c r="Q245" i="5"/>
  <c r="R245" i="5" s="1"/>
  <c r="Q661" i="5"/>
  <c r="R661" i="5" s="1"/>
  <c r="Q789" i="5"/>
  <c r="R789" i="5" s="1"/>
  <c r="O836" i="5"/>
  <c r="Q821" i="5"/>
  <c r="R821" i="5" s="1"/>
  <c r="Q805" i="5"/>
  <c r="R805" i="5" s="1"/>
  <c r="Q725" i="5"/>
  <c r="R725" i="5" s="1"/>
  <c r="Q37" i="5"/>
  <c r="R37" i="5" s="1"/>
  <c r="Q677" i="5"/>
  <c r="R677" i="5" s="1"/>
  <c r="Q981" i="5"/>
  <c r="R981" i="5" s="1"/>
  <c r="Q757" i="5"/>
  <c r="R757" i="5" s="1"/>
  <c r="Q901" i="5"/>
  <c r="R901" i="5" s="1"/>
  <c r="Q5" i="5"/>
  <c r="R5" i="5" s="1"/>
  <c r="Q357" i="5"/>
  <c r="R357" i="5" s="1"/>
  <c r="Q933" i="5"/>
  <c r="R933" i="5" s="1"/>
  <c r="P900" i="5"/>
  <c r="P932" i="5"/>
  <c r="O900" i="5"/>
  <c r="O436" i="5"/>
  <c r="P356" i="5"/>
  <c r="Q197" i="5"/>
  <c r="R197" i="5" s="1"/>
  <c r="O980" i="5"/>
  <c r="Q549" i="5"/>
  <c r="R549" i="5" s="1"/>
  <c r="P436" i="5"/>
  <c r="Q437" i="5"/>
  <c r="R437" i="5" s="1"/>
  <c r="Q229" i="5"/>
  <c r="R229" i="5" s="1"/>
  <c r="O932" i="5"/>
  <c r="Q133" i="5"/>
  <c r="R133" i="5" s="1"/>
  <c r="Q693" i="5"/>
  <c r="R693" i="5" s="1"/>
  <c r="Q85" i="5"/>
  <c r="R85" i="5" s="1"/>
  <c r="Q325" i="5"/>
  <c r="R325" i="5" s="1"/>
  <c r="P916" i="5"/>
  <c r="O356" i="5"/>
  <c r="Q645" i="5"/>
  <c r="R645" i="5" s="1"/>
  <c r="Q965" i="5"/>
  <c r="R965" i="5" s="1"/>
  <c r="Q917" i="5"/>
  <c r="Q117" i="5"/>
  <c r="R117" i="5" s="1"/>
  <c r="Q709" i="5"/>
  <c r="R709" i="5" s="1"/>
  <c r="P324" i="5"/>
  <c r="Q581" i="5"/>
  <c r="R581" i="5" s="1"/>
  <c r="O484" i="5"/>
  <c r="O404" i="5"/>
  <c r="O372" i="5"/>
  <c r="Q53" i="5"/>
  <c r="R53" i="5" s="1"/>
  <c r="Q613" i="5"/>
  <c r="R613" i="5" s="1"/>
  <c r="P1028" i="5"/>
  <c r="O468" i="5"/>
  <c r="O324" i="5"/>
  <c r="P468" i="5"/>
  <c r="Q181" i="5"/>
  <c r="R181" i="5" s="1"/>
  <c r="Q469" i="5"/>
  <c r="R469" i="5" s="1"/>
  <c r="O1028" i="5"/>
  <c r="Q1029" i="5"/>
  <c r="R1029" i="5" s="1"/>
  <c r="P452" i="5"/>
  <c r="O452" i="5"/>
  <c r="O516" i="5"/>
  <c r="Q741" i="5"/>
  <c r="R741" i="5" s="1"/>
  <c r="Q629" i="5"/>
  <c r="R629" i="5" s="1"/>
  <c r="O388" i="5"/>
  <c r="Q453" i="5"/>
  <c r="R453" i="5" s="1"/>
  <c r="O916" i="5"/>
  <c r="Q149" i="5"/>
  <c r="R149" i="5" s="1"/>
  <c r="Q597" i="5"/>
  <c r="R597" i="5" s="1"/>
  <c r="O308" i="5"/>
  <c r="Q101" i="5"/>
  <c r="R101" i="5" s="1"/>
  <c r="O340" i="5"/>
  <c r="Q885" i="5"/>
  <c r="R885" i="5" s="1"/>
  <c r="Q853" i="5"/>
  <c r="Q165" i="5"/>
  <c r="R165" i="5" s="1"/>
  <c r="Q1061" i="5"/>
  <c r="R1061" i="5" s="1"/>
  <c r="O500" i="5"/>
  <c r="O532" i="5"/>
  <c r="Q773" i="5"/>
  <c r="R773" i="5" s="1"/>
  <c r="O420" i="5"/>
  <c r="O292" i="5"/>
  <c r="Q21" i="5"/>
  <c r="R21" i="5" s="1"/>
  <c r="Q213" i="5"/>
  <c r="R213" i="5" s="1"/>
  <c r="Q565" i="5"/>
  <c r="R565" i="5" s="1"/>
  <c r="P276" i="5"/>
  <c r="O276" i="5"/>
  <c r="O948" i="5"/>
  <c r="Q277" i="5"/>
  <c r="R277" i="5" s="1"/>
  <c r="P868" i="5"/>
  <c r="O868" i="5"/>
  <c r="Q869" i="5"/>
  <c r="R869" i="5" s="1"/>
  <c r="O1076" i="5"/>
  <c r="P1012" i="5"/>
  <c r="Q1013" i="5"/>
  <c r="R1013" i="5" s="1"/>
  <c r="O1012" i="5"/>
  <c r="O293" i="5"/>
  <c r="Q1045" i="5"/>
  <c r="R1045" i="5" s="1"/>
  <c r="P1044" i="5"/>
  <c r="Q310" i="5"/>
  <c r="R310" i="5" s="1"/>
  <c r="O309" i="5"/>
  <c r="Q486" i="5"/>
  <c r="R486" i="5" s="1"/>
  <c r="O852" i="5"/>
  <c r="P852" i="5"/>
  <c r="P501" i="5"/>
  <c r="Q949" i="5"/>
  <c r="R949" i="5" s="1"/>
  <c r="P948" i="5"/>
  <c r="O1043" i="5"/>
  <c r="O1044" i="5"/>
  <c r="O1058" i="5"/>
  <c r="O1059" i="5"/>
  <c r="O1060" i="5"/>
  <c r="O1074" i="5"/>
  <c r="P1043" i="5"/>
  <c r="P1058" i="5"/>
  <c r="P1059" i="5"/>
  <c r="P1060" i="5"/>
  <c r="P1074" i="5"/>
  <c r="P309" i="5" l="1"/>
  <c r="O1077" i="5"/>
  <c r="P517" i="5"/>
  <c r="Q70" i="5"/>
  <c r="R70" i="5" s="1"/>
  <c r="O517" i="5"/>
  <c r="O501" i="5"/>
  <c r="Q518" i="5"/>
  <c r="R518" i="5" s="1"/>
  <c r="Q502" i="5"/>
  <c r="R502" i="5" s="1"/>
  <c r="P373" i="5"/>
  <c r="O405" i="5"/>
  <c r="Q374" i="5"/>
  <c r="R374" i="5" s="1"/>
  <c r="P341" i="5"/>
  <c r="Q342" i="5"/>
  <c r="R342" i="5" s="1"/>
  <c r="Q406" i="5"/>
  <c r="R406" i="5" s="1"/>
  <c r="O341" i="5"/>
  <c r="O373" i="5"/>
  <c r="Q294" i="5"/>
  <c r="R294" i="5" s="1"/>
  <c r="Q422" i="5"/>
  <c r="R422" i="5" s="1"/>
  <c r="P389" i="5"/>
  <c r="O533" i="5"/>
  <c r="P421" i="5"/>
  <c r="O485" i="5"/>
  <c r="Q390" i="5"/>
  <c r="R390" i="5" s="1"/>
  <c r="Q534" i="5"/>
  <c r="R534" i="5" s="1"/>
  <c r="P485" i="5"/>
  <c r="Q1078" i="5"/>
  <c r="R1078" i="5" s="1"/>
  <c r="R853" i="5"/>
  <c r="P853" i="5" s="1"/>
  <c r="P293" i="5"/>
  <c r="P1077" i="5"/>
  <c r="R917" i="5"/>
  <c r="P917" i="5" s="1"/>
  <c r="O421" i="5"/>
  <c r="O389" i="5"/>
  <c r="P533" i="5"/>
  <c r="O997" i="5"/>
  <c r="O837" i="5"/>
  <c r="Q838" i="5"/>
  <c r="R838" i="5" s="1"/>
  <c r="Q998" i="5"/>
  <c r="R998" i="5" s="1"/>
  <c r="P837" i="5"/>
  <c r="P997" i="5"/>
  <c r="Q262" i="5"/>
  <c r="R262" i="5" s="1"/>
  <c r="Q806" i="5"/>
  <c r="R806" i="5" s="1"/>
  <c r="Q726" i="5"/>
  <c r="R726" i="5" s="1"/>
  <c r="P981" i="5"/>
  <c r="Q550" i="5"/>
  <c r="R550" i="5" s="1"/>
  <c r="Q102" i="5"/>
  <c r="R102" i="5" s="1"/>
  <c r="Q38" i="5"/>
  <c r="R38" i="5" s="1"/>
  <c r="Q246" i="5"/>
  <c r="R246" i="5" s="1"/>
  <c r="Q790" i="5"/>
  <c r="R790" i="5" s="1"/>
  <c r="Q982" i="5"/>
  <c r="R982" i="5" s="1"/>
  <c r="Q662" i="5"/>
  <c r="R662" i="5" s="1"/>
  <c r="O357" i="5"/>
  <c r="P821" i="5"/>
  <c r="Q214" i="5"/>
  <c r="R214" i="5" s="1"/>
  <c r="P901" i="5"/>
  <c r="Q358" i="5"/>
  <c r="R358" i="5" s="1"/>
  <c r="O325" i="5"/>
  <c r="O821" i="5"/>
  <c r="Q86" i="5"/>
  <c r="R86" i="5" s="1"/>
  <c r="Q822" i="5"/>
  <c r="R822" i="5" s="1"/>
  <c r="Q902" i="5"/>
  <c r="R902" i="5" s="1"/>
  <c r="O901" i="5"/>
  <c r="Q278" i="5"/>
  <c r="R278" i="5" s="1"/>
  <c r="Q230" i="5"/>
  <c r="R230" i="5" s="1"/>
  <c r="Q934" i="5"/>
  <c r="R934" i="5" s="1"/>
  <c r="P933" i="5"/>
  <c r="O453" i="5"/>
  <c r="Q678" i="5"/>
  <c r="R678" i="5" s="1"/>
  <c r="Q54" i="5"/>
  <c r="R54" i="5" s="1"/>
  <c r="O469" i="5"/>
  <c r="O981" i="5"/>
  <c r="Q198" i="5"/>
  <c r="R198" i="5" s="1"/>
  <c r="Q438" i="5"/>
  <c r="R438" i="5" s="1"/>
  <c r="P453" i="5"/>
  <c r="Q454" i="5"/>
  <c r="R454" i="5" s="1"/>
  <c r="Q630" i="5"/>
  <c r="R630" i="5" s="1"/>
  <c r="Q758" i="5"/>
  <c r="R758" i="5" s="1"/>
  <c r="O933" i="5"/>
  <c r="O917" i="5"/>
  <c r="Q326" i="5"/>
  <c r="R326" i="5" s="1"/>
  <c r="Q134" i="5"/>
  <c r="R134" i="5" s="1"/>
  <c r="P357" i="5"/>
  <c r="P277" i="5"/>
  <c r="Q6" i="5"/>
  <c r="R6" i="5" s="1"/>
  <c r="O437" i="5"/>
  <c r="Q918" i="5"/>
  <c r="R918" i="5" s="1"/>
  <c r="O853" i="5"/>
  <c r="P437" i="5"/>
  <c r="Q182" i="5"/>
  <c r="R182" i="5" s="1"/>
  <c r="Q1062" i="5"/>
  <c r="R1062" i="5" s="1"/>
  <c r="Q614" i="5"/>
  <c r="R614" i="5" s="1"/>
  <c r="Q694" i="5"/>
  <c r="R694" i="5" s="1"/>
  <c r="Q118" i="5"/>
  <c r="R118" i="5" s="1"/>
  <c r="Q646" i="5"/>
  <c r="R646" i="5" s="1"/>
  <c r="Q582" i="5"/>
  <c r="R582" i="5" s="1"/>
  <c r="P325" i="5"/>
  <c r="P965" i="5"/>
  <c r="O965" i="5"/>
  <c r="Q966" i="5"/>
  <c r="R966" i="5" s="1"/>
  <c r="Q150" i="5"/>
  <c r="R150" i="5" s="1"/>
  <c r="P1061" i="5"/>
  <c r="Q710" i="5"/>
  <c r="R710" i="5" s="1"/>
  <c r="Q854" i="5"/>
  <c r="R854" i="5" s="1"/>
  <c r="Q566" i="5"/>
  <c r="R566" i="5" s="1"/>
  <c r="Q598" i="5"/>
  <c r="R598" i="5" s="1"/>
  <c r="O277" i="5"/>
  <c r="Q470" i="5"/>
  <c r="R470" i="5" s="1"/>
  <c r="Q742" i="5"/>
  <c r="R742" i="5" s="1"/>
  <c r="O1061" i="5"/>
  <c r="Q774" i="5"/>
  <c r="R774" i="5" s="1"/>
  <c r="P469" i="5"/>
  <c r="P1029" i="5"/>
  <c r="O1029" i="5"/>
  <c r="Q1030" i="5"/>
  <c r="R1030" i="5" s="1"/>
  <c r="Q166" i="5"/>
  <c r="R166" i="5" s="1"/>
  <c r="P885" i="5"/>
  <c r="Q886" i="5"/>
  <c r="R886" i="5" s="1"/>
  <c r="O885" i="5"/>
  <c r="Q22" i="5"/>
  <c r="R22" i="5" s="1"/>
  <c r="P869" i="5"/>
  <c r="O869" i="5"/>
  <c r="Q870" i="5"/>
  <c r="R870" i="5" s="1"/>
  <c r="O1045" i="5"/>
  <c r="P1045" i="5"/>
  <c r="P1013" i="5"/>
  <c r="Q1014" i="5"/>
  <c r="R1014" i="5" s="1"/>
  <c r="O1013" i="5"/>
  <c r="O342" i="5"/>
  <c r="Q487" i="5"/>
  <c r="R487" i="5" s="1"/>
  <c r="P486" i="5"/>
  <c r="O486" i="5"/>
  <c r="P534" i="5"/>
  <c r="O534" i="5"/>
  <c r="O949" i="5"/>
  <c r="Q950" i="5"/>
  <c r="R950" i="5" s="1"/>
  <c r="P949" i="5"/>
  <c r="Q391" i="5"/>
  <c r="R391" i="5" s="1"/>
  <c r="P390" i="5"/>
  <c r="O390" i="5"/>
  <c r="O518" i="5"/>
  <c r="Q311" i="5"/>
  <c r="R311" i="5" s="1"/>
  <c r="P310" i="5"/>
  <c r="O310" i="5"/>
  <c r="Q407" i="5"/>
  <c r="R407" i="5" s="1"/>
  <c r="P406" i="5"/>
  <c r="O406" i="5"/>
  <c r="O374" i="5"/>
  <c r="Q1046" i="5"/>
  <c r="R1046" i="5" s="1"/>
  <c r="Q503" i="5"/>
  <c r="R503" i="5" s="1"/>
  <c r="P502" i="5"/>
  <c r="O502" i="5"/>
  <c r="Q295" i="5"/>
  <c r="R295" i="5" s="1"/>
  <c r="P518" i="5" l="1"/>
  <c r="Q71" i="5"/>
  <c r="R71" i="5" s="1"/>
  <c r="Q519" i="5"/>
  <c r="R519" i="5" s="1"/>
  <c r="P342" i="5"/>
  <c r="Q999" i="5"/>
  <c r="R999" i="5" s="1"/>
  <c r="Q535" i="5"/>
  <c r="R535" i="5" s="1"/>
  <c r="Q343" i="5"/>
  <c r="R343" i="5" s="1"/>
  <c r="P374" i="5"/>
  <c r="Q375" i="5"/>
  <c r="R375" i="5" s="1"/>
  <c r="O422" i="5"/>
  <c r="O294" i="5"/>
  <c r="Q423" i="5"/>
  <c r="R423" i="5" s="1"/>
  <c r="P294" i="5"/>
  <c r="Q1079" i="5"/>
  <c r="R1079" i="5" s="1"/>
  <c r="P1078" i="5"/>
  <c r="P422" i="5"/>
  <c r="O1078" i="5"/>
  <c r="Q807" i="5"/>
  <c r="R807" i="5" s="1"/>
  <c r="P838" i="5"/>
  <c r="Q839" i="5"/>
  <c r="R839" i="5" s="1"/>
  <c r="O998" i="5"/>
  <c r="O838" i="5"/>
  <c r="P998" i="5"/>
  <c r="Q263" i="5"/>
  <c r="R263" i="5" s="1"/>
  <c r="Q727" i="5"/>
  <c r="R727" i="5" s="1"/>
  <c r="Q551" i="5"/>
  <c r="R551" i="5" s="1"/>
  <c r="O358" i="5"/>
  <c r="Q39" i="5"/>
  <c r="R39" i="5" s="1"/>
  <c r="Q103" i="5"/>
  <c r="R103" i="5" s="1"/>
  <c r="Q247" i="5"/>
  <c r="R247" i="5" s="1"/>
  <c r="Q791" i="5"/>
  <c r="R791" i="5" s="1"/>
  <c r="P822" i="5"/>
  <c r="P982" i="5"/>
  <c r="Q983" i="5"/>
  <c r="R983" i="5" s="1"/>
  <c r="O982" i="5"/>
  <c r="Q231" i="5"/>
  <c r="R231" i="5" s="1"/>
  <c r="Q215" i="5"/>
  <c r="R215" i="5" s="1"/>
  <c r="O278" i="5"/>
  <c r="Q663" i="5"/>
  <c r="R663" i="5" s="1"/>
  <c r="P934" i="5"/>
  <c r="Q903" i="5"/>
  <c r="R903" i="5" s="1"/>
  <c r="P902" i="5"/>
  <c r="O934" i="5"/>
  <c r="Q935" i="5"/>
  <c r="R935" i="5" s="1"/>
  <c r="P358" i="5"/>
  <c r="O918" i="5"/>
  <c r="Q87" i="5"/>
  <c r="R87" i="5" s="1"/>
  <c r="O454" i="5"/>
  <c r="Q359" i="5"/>
  <c r="R359" i="5" s="1"/>
  <c r="O902" i="5"/>
  <c r="Q151" i="5"/>
  <c r="R151" i="5" s="1"/>
  <c r="O822" i="5"/>
  <c r="Q823" i="5"/>
  <c r="R823" i="5" s="1"/>
  <c r="Q55" i="5"/>
  <c r="R55" i="5" s="1"/>
  <c r="P278" i="5"/>
  <c r="Q279" i="5"/>
  <c r="R279" i="5" s="1"/>
  <c r="Q679" i="5"/>
  <c r="R679" i="5" s="1"/>
  <c r="P438" i="5"/>
  <c r="P454" i="5"/>
  <c r="Q775" i="5"/>
  <c r="R775" i="5" s="1"/>
  <c r="Q695" i="5"/>
  <c r="R695" i="5" s="1"/>
  <c r="O326" i="5"/>
  <c r="Q455" i="5"/>
  <c r="R455" i="5" s="1"/>
  <c r="Q439" i="5"/>
  <c r="R439" i="5" s="1"/>
  <c r="Q583" i="5"/>
  <c r="R583" i="5" s="1"/>
  <c r="Q919" i="5"/>
  <c r="R919" i="5" s="1"/>
  <c r="Q759" i="5"/>
  <c r="R759" i="5" s="1"/>
  <c r="Q631" i="5"/>
  <c r="R631" i="5" s="1"/>
  <c r="Q199" i="5"/>
  <c r="R199" i="5" s="1"/>
  <c r="Q615" i="5"/>
  <c r="R615" i="5" s="1"/>
  <c r="Q855" i="5"/>
  <c r="R855" i="5" s="1"/>
  <c r="Q7" i="5"/>
  <c r="R7" i="5" s="1"/>
  <c r="P326" i="5"/>
  <c r="O438" i="5"/>
  <c r="Q711" i="5"/>
  <c r="R711" i="5" s="1"/>
  <c r="Q1000" i="5"/>
  <c r="R1000" i="5" s="1"/>
  <c r="Q1063" i="5"/>
  <c r="R1063" i="5" s="1"/>
  <c r="O1062" i="5"/>
  <c r="Q327" i="5"/>
  <c r="Q135" i="5"/>
  <c r="R135" i="5" s="1"/>
  <c r="P1062" i="5"/>
  <c r="Q599" i="5"/>
  <c r="R599" i="5" s="1"/>
  <c r="Q183" i="5"/>
  <c r="R183" i="5" s="1"/>
  <c r="P918" i="5"/>
  <c r="Q119" i="5"/>
  <c r="R119" i="5" s="1"/>
  <c r="Q647" i="5"/>
  <c r="R647" i="5" s="1"/>
  <c r="Q567" i="5"/>
  <c r="R567" i="5" s="1"/>
  <c r="P854" i="5"/>
  <c r="P470" i="5"/>
  <c r="O470" i="5"/>
  <c r="O854" i="5"/>
  <c r="P966" i="5"/>
  <c r="O966" i="5"/>
  <c r="Q967" i="5"/>
  <c r="R967" i="5" s="1"/>
  <c r="O999" i="5"/>
  <c r="P999" i="5"/>
  <c r="Q743" i="5"/>
  <c r="R743" i="5" s="1"/>
  <c r="Q471" i="5"/>
  <c r="R471" i="5" s="1"/>
  <c r="P1030" i="5"/>
  <c r="O1030" i="5"/>
  <c r="Q1031" i="5"/>
  <c r="R1031" i="5" s="1"/>
  <c r="Q23" i="5"/>
  <c r="R23" i="5" s="1"/>
  <c r="Q167" i="5"/>
  <c r="R167" i="5" s="1"/>
  <c r="P886" i="5"/>
  <c r="Q887" i="5"/>
  <c r="R887" i="5" s="1"/>
  <c r="O886" i="5"/>
  <c r="P1014" i="5"/>
  <c r="O1014" i="5"/>
  <c r="Q1015" i="5"/>
  <c r="R1015" i="5" s="1"/>
  <c r="P870" i="5"/>
  <c r="O870" i="5"/>
  <c r="Q871" i="5"/>
  <c r="R871" i="5" s="1"/>
  <c r="O375" i="5"/>
  <c r="P375" i="5"/>
  <c r="O423" i="5"/>
  <c r="P423" i="5"/>
  <c r="Q392" i="5"/>
  <c r="R392" i="5" s="1"/>
  <c r="P391" i="5"/>
  <c r="O391" i="5"/>
  <c r="Q312" i="5"/>
  <c r="R312" i="5" s="1"/>
  <c r="P311" i="5"/>
  <c r="O311" i="5"/>
  <c r="P950" i="5"/>
  <c r="Q951" i="5"/>
  <c r="R951" i="5" s="1"/>
  <c r="O950" i="5"/>
  <c r="Q488" i="5"/>
  <c r="R488" i="5" s="1"/>
  <c r="P487" i="5"/>
  <c r="O487" i="5"/>
  <c r="Q408" i="5"/>
  <c r="R408" i="5" s="1"/>
  <c r="P407" i="5"/>
  <c r="O407" i="5"/>
  <c r="Q296" i="5"/>
  <c r="R296" i="5" s="1"/>
  <c r="P295" i="5"/>
  <c r="O295" i="5"/>
  <c r="Q504" i="5"/>
  <c r="R504" i="5" s="1"/>
  <c r="P503" i="5"/>
  <c r="O503" i="5"/>
  <c r="Q1047" i="5"/>
  <c r="R1047" i="5" s="1"/>
  <c r="P1046" i="5"/>
  <c r="O1046" i="5"/>
  <c r="Q72" i="5"/>
  <c r="R72" i="5" s="1"/>
  <c r="Q520" i="5"/>
  <c r="R520" i="5" s="1"/>
  <c r="O519" i="5"/>
  <c r="Q536" i="5"/>
  <c r="R536" i="5" s="1"/>
  <c r="P535" i="5"/>
  <c r="P343" i="5"/>
  <c r="O535" i="5" l="1"/>
  <c r="Q376" i="5"/>
  <c r="R376" i="5" s="1"/>
  <c r="Q344" i="5"/>
  <c r="R344" i="5" s="1"/>
  <c r="O343" i="5"/>
  <c r="P519" i="5"/>
  <c r="Q424" i="5"/>
  <c r="R424" i="5" s="1"/>
  <c r="P1079" i="5"/>
  <c r="O1079" i="5"/>
  <c r="Q1080" i="5"/>
  <c r="R1080" i="5" s="1"/>
  <c r="R327" i="5"/>
  <c r="P327" i="5" s="1"/>
  <c r="Q808" i="5"/>
  <c r="R808" i="5" s="1"/>
  <c r="O839" i="5"/>
  <c r="P839" i="5"/>
  <c r="Q840" i="5"/>
  <c r="R840" i="5" s="1"/>
  <c r="P903" i="5"/>
  <c r="Q264" i="5"/>
  <c r="R264" i="5" s="1"/>
  <c r="Q728" i="5"/>
  <c r="R728" i="5" s="1"/>
  <c r="P1080" i="5"/>
  <c r="Q216" i="5"/>
  <c r="R216" i="5" s="1"/>
  <c r="O279" i="5"/>
  <c r="Q552" i="5"/>
  <c r="R552" i="5" s="1"/>
  <c r="Q280" i="5"/>
  <c r="R280" i="5" s="1"/>
  <c r="Q664" i="5"/>
  <c r="R664" i="5" s="1"/>
  <c r="Q920" i="5"/>
  <c r="R920" i="5" s="1"/>
  <c r="O903" i="5"/>
  <c r="Q232" i="5"/>
  <c r="R232" i="5" s="1"/>
  <c r="Q40" i="5"/>
  <c r="R40" i="5" s="1"/>
  <c r="O983" i="5"/>
  <c r="Q104" i="5"/>
  <c r="R104" i="5" s="1"/>
  <c r="Q904" i="5"/>
  <c r="R904" i="5" s="1"/>
  <c r="P935" i="5"/>
  <c r="Q248" i="5"/>
  <c r="R248" i="5" s="1"/>
  <c r="Q152" i="5"/>
  <c r="R152" i="5" s="1"/>
  <c r="Q792" i="5"/>
  <c r="R792" i="5" s="1"/>
  <c r="P983" i="5"/>
  <c r="Q984" i="5"/>
  <c r="R984" i="5" s="1"/>
  <c r="O935" i="5"/>
  <c r="Q88" i="5"/>
  <c r="R88" i="5" s="1"/>
  <c r="Q936" i="5"/>
  <c r="R936" i="5" s="1"/>
  <c r="O359" i="5"/>
  <c r="Q360" i="5"/>
  <c r="R360" i="5" s="1"/>
  <c r="P855" i="5"/>
  <c r="P359" i="5"/>
  <c r="Q856" i="5"/>
  <c r="R856" i="5" s="1"/>
  <c r="Q56" i="5"/>
  <c r="R56" i="5" s="1"/>
  <c r="P279" i="5"/>
  <c r="O439" i="5"/>
  <c r="O855" i="5"/>
  <c r="Q440" i="5"/>
  <c r="R440" i="5" s="1"/>
  <c r="Q680" i="5"/>
  <c r="R680" i="5" s="1"/>
  <c r="P823" i="5"/>
  <c r="O823" i="5"/>
  <c r="Q824" i="5"/>
  <c r="R824" i="5" s="1"/>
  <c r="O919" i="5"/>
  <c r="Q776" i="5"/>
  <c r="R776" i="5" s="1"/>
  <c r="Q456" i="5"/>
  <c r="Q696" i="5"/>
  <c r="R696" i="5" s="1"/>
  <c r="Q24" i="5"/>
  <c r="R24" i="5" s="1"/>
  <c r="O455" i="5"/>
  <c r="Q712" i="5"/>
  <c r="R712" i="5" s="1"/>
  <c r="P455" i="5"/>
  <c r="P439" i="5"/>
  <c r="Q120" i="5"/>
  <c r="R120" i="5" s="1"/>
  <c r="Q200" i="5"/>
  <c r="R200" i="5" s="1"/>
  <c r="P919" i="5"/>
  <c r="Q472" i="5"/>
  <c r="R472" i="5" s="1"/>
  <c r="Q136" i="5"/>
  <c r="R136" i="5" s="1"/>
  <c r="Q632" i="5"/>
  <c r="R632" i="5" s="1"/>
  <c r="Q616" i="5"/>
  <c r="R616" i="5" s="1"/>
  <c r="O1063" i="5"/>
  <c r="O1000" i="5"/>
  <c r="P1063" i="5"/>
  <c r="P1000" i="5"/>
  <c r="Q600" i="5"/>
  <c r="R600" i="5" s="1"/>
  <c r="Q760" i="5"/>
  <c r="R760" i="5" s="1"/>
  <c r="Q584" i="5"/>
  <c r="R584" i="5" s="1"/>
  <c r="Q1064" i="5"/>
  <c r="R1064" i="5" s="1"/>
  <c r="Q1001" i="5"/>
  <c r="R1001" i="5" s="1"/>
  <c r="Q8" i="5"/>
  <c r="R8" i="5" s="1"/>
  <c r="Q744" i="5"/>
  <c r="R744" i="5" s="1"/>
  <c r="O327" i="5"/>
  <c r="Q328" i="5"/>
  <c r="R328" i="5" s="1"/>
  <c r="Q648" i="5"/>
  <c r="R648" i="5" s="1"/>
  <c r="Q184" i="5"/>
  <c r="R184" i="5" s="1"/>
  <c r="O471" i="5"/>
  <c r="Q168" i="5"/>
  <c r="R168" i="5" s="1"/>
  <c r="P967" i="5"/>
  <c r="Q968" i="5"/>
  <c r="R968" i="5" s="1"/>
  <c r="O967" i="5"/>
  <c r="Q568" i="5"/>
  <c r="R568" i="5" s="1"/>
  <c r="P471" i="5"/>
  <c r="P1031" i="5"/>
  <c r="Q1032" i="5"/>
  <c r="R1032" i="5" s="1"/>
  <c r="O1031" i="5"/>
  <c r="P887" i="5"/>
  <c r="Q888" i="5"/>
  <c r="R888" i="5" s="1"/>
  <c r="O887" i="5"/>
  <c r="P871" i="5"/>
  <c r="Q872" i="5"/>
  <c r="R872" i="5" s="1"/>
  <c r="O871" i="5"/>
  <c r="P1015" i="5"/>
  <c r="O1015" i="5"/>
  <c r="Q1016" i="5"/>
  <c r="R1016" i="5" s="1"/>
  <c r="Q521" i="5"/>
  <c r="R521" i="5" s="1"/>
  <c r="P520" i="5"/>
  <c r="O520" i="5"/>
  <c r="Q297" i="5"/>
  <c r="R297" i="5" s="1"/>
  <c r="P296" i="5"/>
  <c r="O296" i="5"/>
  <c r="P951" i="5"/>
  <c r="O951" i="5"/>
  <c r="Q952" i="5"/>
  <c r="R952" i="5" s="1"/>
  <c r="Q537" i="5"/>
  <c r="R537" i="5" s="1"/>
  <c r="P536" i="5"/>
  <c r="O536" i="5"/>
  <c r="Q73" i="5"/>
  <c r="R73" i="5" s="1"/>
  <c r="Q313" i="5"/>
  <c r="R313" i="5" s="1"/>
  <c r="O312" i="5"/>
  <c r="P312" i="5"/>
  <c r="P424" i="5"/>
  <c r="O424" i="5"/>
  <c r="P344" i="5"/>
  <c r="O344" i="5"/>
  <c r="Q1048" i="5"/>
  <c r="R1048" i="5" s="1"/>
  <c r="P1047" i="5"/>
  <c r="O1047" i="5"/>
  <c r="Q409" i="5"/>
  <c r="R409" i="5" s="1"/>
  <c r="P408" i="5"/>
  <c r="O408" i="5"/>
  <c r="Q489" i="5"/>
  <c r="R489" i="5" s="1"/>
  <c r="P488" i="5"/>
  <c r="O488" i="5"/>
  <c r="Q505" i="5"/>
  <c r="R505" i="5" s="1"/>
  <c r="P504" i="5"/>
  <c r="O504" i="5"/>
  <c r="Q393" i="5"/>
  <c r="R393" i="5" s="1"/>
  <c r="P392" i="5"/>
  <c r="O392" i="5"/>
  <c r="Q377" i="5"/>
  <c r="R377" i="5" s="1"/>
  <c r="O376" i="5"/>
  <c r="P376" i="5"/>
  <c r="O1080" i="5" l="1"/>
  <c r="Q345" i="5"/>
  <c r="R345" i="5" s="1"/>
  <c r="Q1081" i="5"/>
  <c r="R1081" i="5" s="1"/>
  <c r="Q425" i="5"/>
  <c r="R425" i="5" s="1"/>
  <c r="R456" i="5"/>
  <c r="P456" i="5" s="1"/>
  <c r="Q809" i="5"/>
  <c r="R809" i="5" s="1"/>
  <c r="O840" i="5"/>
  <c r="Q841" i="5"/>
  <c r="R841" i="5" s="1"/>
  <c r="P840" i="5"/>
  <c r="P904" i="5"/>
  <c r="Q729" i="5"/>
  <c r="R729" i="5" s="1"/>
  <c r="Q665" i="5"/>
  <c r="R665" i="5" s="1"/>
  <c r="Q265" i="5"/>
  <c r="R265" i="5" s="1"/>
  <c r="O920" i="5"/>
  <c r="Q1082" i="5"/>
  <c r="R1082" i="5" s="1"/>
  <c r="Q281" i="5"/>
  <c r="R281" i="5" s="1"/>
  <c r="Q793" i="5"/>
  <c r="R793" i="5" s="1"/>
  <c r="O904" i="5"/>
  <c r="Q217" i="5"/>
  <c r="R217" i="5" s="1"/>
  <c r="Q105" i="5"/>
  <c r="R105" i="5" s="1"/>
  <c r="Q233" i="5"/>
  <c r="R233" i="5" s="1"/>
  <c r="Q921" i="5"/>
  <c r="Q89" i="5"/>
  <c r="R89" i="5" s="1"/>
  <c r="Q553" i="5"/>
  <c r="R553" i="5" s="1"/>
  <c r="O280" i="5"/>
  <c r="P280" i="5"/>
  <c r="Q41" i="5"/>
  <c r="R41" i="5" s="1"/>
  <c r="O936" i="5"/>
  <c r="P920" i="5"/>
  <c r="Q153" i="5"/>
  <c r="R153" i="5" s="1"/>
  <c r="P936" i="5"/>
  <c r="Q905" i="5"/>
  <c r="R905" i="5" s="1"/>
  <c r="O456" i="5"/>
  <c r="Q857" i="5"/>
  <c r="R857" i="5" s="1"/>
  <c r="Q249" i="5"/>
  <c r="R249" i="5" s="1"/>
  <c r="P856" i="5"/>
  <c r="O360" i="5"/>
  <c r="Q361" i="5"/>
  <c r="P984" i="5"/>
  <c r="Q985" i="5"/>
  <c r="R985" i="5" s="1"/>
  <c r="O984" i="5"/>
  <c r="O856" i="5"/>
  <c r="Q777" i="5"/>
  <c r="R777" i="5" s="1"/>
  <c r="P360" i="5"/>
  <c r="Q937" i="5"/>
  <c r="R937" i="5" s="1"/>
  <c r="Q681" i="5"/>
  <c r="R681" i="5" s="1"/>
  <c r="Q457" i="5"/>
  <c r="R457" i="5" s="1"/>
  <c r="Q57" i="5"/>
  <c r="R57" i="5" s="1"/>
  <c r="Q201" i="5"/>
  <c r="R201" i="5" s="1"/>
  <c r="Q585" i="5"/>
  <c r="R585" i="5" s="1"/>
  <c r="O1001" i="5"/>
  <c r="P824" i="5"/>
  <c r="Q825" i="5"/>
  <c r="R825" i="5" s="1"/>
  <c r="O824" i="5"/>
  <c r="Q713" i="5"/>
  <c r="R713" i="5" s="1"/>
  <c r="O440" i="5"/>
  <c r="P440" i="5"/>
  <c r="Q441" i="5"/>
  <c r="R441" i="5" s="1"/>
  <c r="Q1002" i="5"/>
  <c r="R1002" i="5" s="1"/>
  <c r="P1001" i="5"/>
  <c r="Q1065" i="5"/>
  <c r="R1065" i="5" s="1"/>
  <c r="O1064" i="5"/>
  <c r="P1064" i="5"/>
  <c r="Q697" i="5"/>
  <c r="R697" i="5" s="1"/>
  <c r="Q25" i="5"/>
  <c r="R25" i="5" s="1"/>
  <c r="P328" i="5"/>
  <c r="Q601" i="5"/>
  <c r="R601" i="5" s="1"/>
  <c r="Q9" i="5"/>
  <c r="R9" i="5" s="1"/>
  <c r="Q329" i="5"/>
  <c r="R329" i="5" s="1"/>
  <c r="Q121" i="5"/>
  <c r="R121" i="5" s="1"/>
  <c r="Q617" i="5"/>
  <c r="R617" i="5" s="1"/>
  <c r="O472" i="5"/>
  <c r="Q761" i="5"/>
  <c r="R761" i="5" s="1"/>
  <c r="Q473" i="5"/>
  <c r="R473" i="5" s="1"/>
  <c r="Q633" i="5"/>
  <c r="R633" i="5" s="1"/>
  <c r="P472" i="5"/>
  <c r="Q137" i="5"/>
  <c r="R137" i="5" s="1"/>
  <c r="O328" i="5"/>
  <c r="Q745" i="5"/>
  <c r="R745" i="5" s="1"/>
  <c r="Q185" i="5"/>
  <c r="R185" i="5" s="1"/>
  <c r="Q649" i="5"/>
  <c r="R649" i="5" s="1"/>
  <c r="Q169" i="5"/>
  <c r="R169" i="5" s="1"/>
  <c r="Q569" i="5"/>
  <c r="R569" i="5" s="1"/>
  <c r="P968" i="5"/>
  <c r="Q969" i="5"/>
  <c r="R969" i="5" s="1"/>
  <c r="O968" i="5"/>
  <c r="P1032" i="5"/>
  <c r="O1032" i="5"/>
  <c r="Q1033" i="5"/>
  <c r="R1033" i="5" s="1"/>
  <c r="P888" i="5"/>
  <c r="Q889" i="5"/>
  <c r="R889" i="5" s="1"/>
  <c r="O888" i="5"/>
  <c r="P1016" i="5"/>
  <c r="Q1017" i="5"/>
  <c r="R1017" i="5" s="1"/>
  <c r="O1016" i="5"/>
  <c r="P872" i="5"/>
  <c r="Q873" i="5"/>
  <c r="R873" i="5" s="1"/>
  <c r="O872" i="5"/>
  <c r="Q394" i="5"/>
  <c r="R394" i="5" s="1"/>
  <c r="P393" i="5"/>
  <c r="O393" i="5"/>
  <c r="Q506" i="5"/>
  <c r="R506" i="5" s="1"/>
  <c r="O505" i="5"/>
  <c r="P505" i="5"/>
  <c r="Q410" i="5"/>
  <c r="R410" i="5" s="1"/>
  <c r="O409" i="5"/>
  <c r="P409" i="5"/>
  <c r="Q346" i="5"/>
  <c r="R346" i="5" s="1"/>
  <c r="P345" i="5"/>
  <c r="O345" i="5"/>
  <c r="Q538" i="5"/>
  <c r="R538" i="5" s="1"/>
  <c r="P537" i="5"/>
  <c r="O537" i="5"/>
  <c r="Q298" i="5"/>
  <c r="R298" i="5" s="1"/>
  <c r="P297" i="5"/>
  <c r="O297" i="5"/>
  <c r="P425" i="5"/>
  <c r="O952" i="5"/>
  <c r="P952" i="5"/>
  <c r="Q953" i="5"/>
  <c r="R953" i="5" s="1"/>
  <c r="Q378" i="5"/>
  <c r="R378" i="5" s="1"/>
  <c r="P377" i="5"/>
  <c r="O377" i="5"/>
  <c r="Q490" i="5"/>
  <c r="R490" i="5" s="1"/>
  <c r="P489" i="5"/>
  <c r="O489" i="5"/>
  <c r="Q1049" i="5"/>
  <c r="R1049" i="5" s="1"/>
  <c r="P1048" i="5"/>
  <c r="O1048" i="5"/>
  <c r="Q314" i="5"/>
  <c r="R314" i="5" s="1"/>
  <c r="O313" i="5"/>
  <c r="P313" i="5"/>
  <c r="Q74" i="5"/>
  <c r="R74" i="5" s="1"/>
  <c r="Q522" i="5"/>
  <c r="R522" i="5" s="1"/>
  <c r="P521" i="5"/>
  <c r="O521" i="5"/>
  <c r="J17" i="13"/>
  <c r="D11" i="21"/>
  <c r="O1081" i="5" l="1"/>
  <c r="Q426" i="5"/>
  <c r="R426" i="5" s="1"/>
  <c r="Q810" i="5"/>
  <c r="R810" i="5" s="1"/>
  <c r="P1081" i="5"/>
  <c r="O425" i="5"/>
  <c r="R361" i="5"/>
  <c r="P361" i="5" s="1"/>
  <c r="R921" i="5"/>
  <c r="P921" i="5" s="1"/>
  <c r="P841" i="5"/>
  <c r="Q842" i="5"/>
  <c r="R842" i="5" s="1"/>
  <c r="O841" i="5"/>
  <c r="Q1083" i="5"/>
  <c r="R1083" i="5" s="1"/>
  <c r="Q730" i="5"/>
  <c r="R730" i="5" s="1"/>
  <c r="Q106" i="5"/>
  <c r="R106" i="5" s="1"/>
  <c r="P281" i="5"/>
  <c r="Q282" i="5"/>
  <c r="R282" i="5" s="1"/>
  <c r="Q666" i="5"/>
  <c r="R666" i="5" s="1"/>
  <c r="Q266" i="5"/>
  <c r="R266" i="5" s="1"/>
  <c r="O1082" i="5"/>
  <c r="Q234" i="5"/>
  <c r="R234" i="5" s="1"/>
  <c r="O281" i="5"/>
  <c r="P1082" i="5"/>
  <c r="Q794" i="5"/>
  <c r="R794" i="5" s="1"/>
  <c r="Q218" i="5"/>
  <c r="R218" i="5" s="1"/>
  <c r="Q922" i="5"/>
  <c r="R922" i="5" s="1"/>
  <c r="O921" i="5"/>
  <c r="Q250" i="5"/>
  <c r="R250" i="5" s="1"/>
  <c r="Q154" i="5"/>
  <c r="R154" i="5" s="1"/>
  <c r="Q1003" i="5"/>
  <c r="R1003" i="5" s="1"/>
  <c r="O857" i="5"/>
  <c r="Q42" i="5"/>
  <c r="R42" i="5" s="1"/>
  <c r="Q554" i="5"/>
  <c r="R554" i="5" s="1"/>
  <c r="O905" i="5"/>
  <c r="O1002" i="5"/>
  <c r="Q90" i="5"/>
  <c r="R90" i="5" s="1"/>
  <c r="Q362" i="5"/>
  <c r="R362" i="5" s="1"/>
  <c r="P1065" i="5"/>
  <c r="P905" i="5"/>
  <c r="O1065" i="5"/>
  <c r="Q858" i="5"/>
  <c r="R858" i="5" s="1"/>
  <c r="P457" i="5"/>
  <c r="Q202" i="5"/>
  <c r="R202" i="5" s="1"/>
  <c r="Q682" i="5"/>
  <c r="R682" i="5" s="1"/>
  <c r="Q906" i="5"/>
  <c r="R906" i="5" s="1"/>
  <c r="P1002" i="5"/>
  <c r="P857" i="5"/>
  <c r="Q458" i="5"/>
  <c r="R458" i="5" s="1"/>
  <c r="P441" i="5"/>
  <c r="O937" i="5"/>
  <c r="O457" i="5"/>
  <c r="O361" i="5"/>
  <c r="P937" i="5"/>
  <c r="P985" i="5"/>
  <c r="Q986" i="5"/>
  <c r="R986" i="5" s="1"/>
  <c r="O985" i="5"/>
  <c r="Q58" i="5"/>
  <c r="R58" i="5" s="1"/>
  <c r="Q778" i="5"/>
  <c r="R778" i="5" s="1"/>
  <c r="Q938" i="5"/>
  <c r="Q442" i="5"/>
  <c r="R442" i="5" s="1"/>
  <c r="Q122" i="5"/>
  <c r="R122" i="5" s="1"/>
  <c r="Q1066" i="5"/>
  <c r="R1066" i="5" s="1"/>
  <c r="Q714" i="5"/>
  <c r="R714" i="5" s="1"/>
  <c r="Q586" i="5"/>
  <c r="R586" i="5" s="1"/>
  <c r="Q698" i="5"/>
  <c r="R698" i="5" s="1"/>
  <c r="Q10" i="5"/>
  <c r="R10" i="5" s="1"/>
  <c r="O441" i="5"/>
  <c r="P825" i="5"/>
  <c r="O825" i="5"/>
  <c r="Q826" i="5"/>
  <c r="R826" i="5" s="1"/>
  <c r="Q650" i="5"/>
  <c r="R650" i="5" s="1"/>
  <c r="Q746" i="5"/>
  <c r="R746" i="5" s="1"/>
  <c r="Q618" i="5"/>
  <c r="R618" i="5" s="1"/>
  <c r="Q330" i="5"/>
  <c r="Q26" i="5"/>
  <c r="R26" i="5" s="1"/>
  <c r="P329" i="5"/>
  <c r="Q634" i="5"/>
  <c r="R634" i="5" s="1"/>
  <c r="Q602" i="5"/>
  <c r="R602" i="5" s="1"/>
  <c r="O329" i="5"/>
  <c r="O473" i="5"/>
  <c r="P473" i="5"/>
  <c r="Q474" i="5"/>
  <c r="R474" i="5" s="1"/>
  <c r="Q138" i="5"/>
  <c r="R138" i="5" s="1"/>
  <c r="Q762" i="5"/>
  <c r="R762" i="5" s="1"/>
  <c r="Q186" i="5"/>
  <c r="R186" i="5" s="1"/>
  <c r="Q170" i="5"/>
  <c r="R170" i="5" s="1"/>
  <c r="Q570" i="5"/>
  <c r="R570" i="5" s="1"/>
  <c r="P969" i="5"/>
  <c r="O969" i="5"/>
  <c r="Q970" i="5"/>
  <c r="R970" i="5" s="1"/>
  <c r="P1033" i="5"/>
  <c r="O1033" i="5"/>
  <c r="Q1034" i="5"/>
  <c r="R1034" i="5" s="1"/>
  <c r="P889" i="5"/>
  <c r="O889" i="5"/>
  <c r="Q890" i="5"/>
  <c r="R890" i="5" s="1"/>
  <c r="P873" i="5"/>
  <c r="Q874" i="5"/>
  <c r="R874" i="5" s="1"/>
  <c r="O873" i="5"/>
  <c r="P1017" i="5"/>
  <c r="O1017" i="5"/>
  <c r="Q1018" i="5"/>
  <c r="R1018" i="5" s="1"/>
  <c r="Q75" i="5"/>
  <c r="R75" i="5" s="1"/>
  <c r="Q811" i="5"/>
  <c r="R811" i="5" s="1"/>
  <c r="Q427" i="5"/>
  <c r="R427" i="5" s="1"/>
  <c r="P426" i="5"/>
  <c r="O426" i="5"/>
  <c r="Q299" i="5"/>
  <c r="R299" i="5" s="1"/>
  <c r="P298" i="5"/>
  <c r="O298" i="5"/>
  <c r="Q507" i="5"/>
  <c r="R507" i="5" s="1"/>
  <c r="P506" i="5"/>
  <c r="O506" i="5"/>
  <c r="Q1050" i="5"/>
  <c r="R1050" i="5" s="1"/>
  <c r="P1049" i="5"/>
  <c r="O1049" i="5"/>
  <c r="Q347" i="5"/>
  <c r="R347" i="5" s="1"/>
  <c r="P346" i="5"/>
  <c r="O346" i="5"/>
  <c r="Q523" i="5"/>
  <c r="R523" i="5" s="1"/>
  <c r="O522" i="5"/>
  <c r="P522" i="5"/>
  <c r="Q379" i="5"/>
  <c r="R379" i="5" s="1"/>
  <c r="P378" i="5"/>
  <c r="O378" i="5"/>
  <c r="Q539" i="5"/>
  <c r="R539" i="5" s="1"/>
  <c r="P538" i="5"/>
  <c r="O538" i="5"/>
  <c r="Q395" i="5"/>
  <c r="R395" i="5" s="1"/>
  <c r="P394" i="5"/>
  <c r="O394" i="5"/>
  <c r="Q315" i="5"/>
  <c r="R315" i="5" s="1"/>
  <c r="P314" i="5"/>
  <c r="O314" i="5"/>
  <c r="Q491" i="5"/>
  <c r="R491" i="5" s="1"/>
  <c r="P490" i="5"/>
  <c r="O490" i="5"/>
  <c r="Q411" i="5"/>
  <c r="R411" i="5" s="1"/>
  <c r="P410" i="5"/>
  <c r="O410" i="5"/>
  <c r="O953" i="5"/>
  <c r="Q954" i="5"/>
  <c r="R954" i="5" s="1"/>
  <c r="P953" i="5"/>
  <c r="O842" i="5"/>
  <c r="E4" i="21"/>
  <c r="D4" i="21"/>
  <c r="E20" i="21"/>
  <c r="E19" i="21"/>
  <c r="E17" i="21"/>
  <c r="E16" i="21"/>
  <c r="E15" i="21"/>
  <c r="E14" i="21"/>
  <c r="E13" i="21"/>
  <c r="E12" i="21"/>
  <c r="E11" i="21"/>
  <c r="E10" i="21"/>
  <c r="E9" i="21"/>
  <c r="E8" i="21"/>
  <c r="E7" i="21"/>
  <c r="E18" i="21"/>
  <c r="Q1084" i="5" l="1"/>
  <c r="R1084" i="5" s="1"/>
  <c r="Q731" i="5"/>
  <c r="R731" i="5" s="1"/>
  <c r="O1083" i="5"/>
  <c r="R938" i="5"/>
  <c r="P938" i="5" s="1"/>
  <c r="Q843" i="5"/>
  <c r="R843" i="5" s="1"/>
  <c r="P842" i="5"/>
  <c r="R330" i="5"/>
  <c r="P330" i="5" s="1"/>
  <c r="P1083" i="5"/>
  <c r="Q59" i="5"/>
  <c r="R59" i="5" s="1"/>
  <c r="Q107" i="5"/>
  <c r="R107" i="5" s="1"/>
  <c r="Q283" i="5"/>
  <c r="R283" i="5" s="1"/>
  <c r="Q667" i="5"/>
  <c r="R667" i="5" s="1"/>
  <c r="O282" i="5"/>
  <c r="P282" i="5"/>
  <c r="P922" i="5"/>
  <c r="Q235" i="5"/>
  <c r="R235" i="5" s="1"/>
  <c r="Q267" i="5"/>
  <c r="R267" i="5" s="1"/>
  <c r="Q795" i="5"/>
  <c r="R795" i="5" s="1"/>
  <c r="Q219" i="5"/>
  <c r="R219" i="5" s="1"/>
  <c r="Q555" i="5"/>
  <c r="R555" i="5" s="1"/>
  <c r="O922" i="5"/>
  <c r="P1003" i="5"/>
  <c r="Q91" i="5"/>
  <c r="R91" i="5" s="1"/>
  <c r="Q923" i="5"/>
  <c r="R923" i="5" s="1"/>
  <c r="Q155" i="5"/>
  <c r="R155" i="5" s="1"/>
  <c r="Q1004" i="5"/>
  <c r="R1004" i="5" s="1"/>
  <c r="O1003" i="5"/>
  <c r="O458" i="5"/>
  <c r="Q459" i="5"/>
  <c r="R459" i="5" s="1"/>
  <c r="Q251" i="5"/>
  <c r="R251" i="5" s="1"/>
  <c r="O362" i="5"/>
  <c r="Q363" i="5"/>
  <c r="R363" i="5" s="1"/>
  <c r="Q43" i="5"/>
  <c r="R43" i="5" s="1"/>
  <c r="Q907" i="5"/>
  <c r="R907" i="5" s="1"/>
  <c r="P362" i="5"/>
  <c r="Q859" i="5"/>
  <c r="R859" i="5" s="1"/>
  <c r="P858" i="5"/>
  <c r="P906" i="5"/>
  <c r="Q203" i="5"/>
  <c r="R203" i="5" s="1"/>
  <c r="Q123" i="5"/>
  <c r="R123" i="5" s="1"/>
  <c r="Q587" i="5"/>
  <c r="R587" i="5" s="1"/>
  <c r="O858" i="5"/>
  <c r="Q683" i="5"/>
  <c r="R683" i="5" s="1"/>
  <c r="O938" i="5"/>
  <c r="O906" i="5"/>
  <c r="Q779" i="5"/>
  <c r="R779" i="5" s="1"/>
  <c r="P458" i="5"/>
  <c r="Q1067" i="5"/>
  <c r="R1067" i="5" s="1"/>
  <c r="P986" i="5"/>
  <c r="O986" i="5"/>
  <c r="Q987" i="5"/>
  <c r="R987" i="5" s="1"/>
  <c r="O1066" i="5"/>
  <c r="Q443" i="5"/>
  <c r="R443" i="5" s="1"/>
  <c r="Q939" i="5"/>
  <c r="R939" i="5" s="1"/>
  <c r="Q747" i="5"/>
  <c r="R747" i="5" s="1"/>
  <c r="Q27" i="5"/>
  <c r="R27" i="5" s="1"/>
  <c r="O442" i="5"/>
  <c r="Q11" i="5"/>
  <c r="R11" i="5" s="1"/>
  <c r="P442" i="5"/>
  <c r="Q139" i="5"/>
  <c r="R139" i="5" s="1"/>
  <c r="Q699" i="5"/>
  <c r="R699" i="5" s="1"/>
  <c r="O330" i="5"/>
  <c r="Q715" i="5"/>
  <c r="R715" i="5" s="1"/>
  <c r="P1066" i="5"/>
  <c r="Q651" i="5"/>
  <c r="R651" i="5" s="1"/>
  <c r="P826" i="5"/>
  <c r="O826" i="5"/>
  <c r="Q827" i="5"/>
  <c r="R827" i="5" s="1"/>
  <c r="Q619" i="5"/>
  <c r="R619" i="5" s="1"/>
  <c r="Q331" i="5"/>
  <c r="R331" i="5" s="1"/>
  <c r="Q475" i="5"/>
  <c r="R475" i="5" s="1"/>
  <c r="Q635" i="5"/>
  <c r="R635" i="5" s="1"/>
  <c r="Q571" i="5"/>
  <c r="R571" i="5" s="1"/>
  <c r="Q603" i="5"/>
  <c r="R603" i="5" s="1"/>
  <c r="Q763" i="5"/>
  <c r="R763" i="5" s="1"/>
  <c r="O474" i="5"/>
  <c r="Q187" i="5"/>
  <c r="R187" i="5" s="1"/>
  <c r="P474" i="5"/>
  <c r="Q171" i="5"/>
  <c r="R171" i="5" s="1"/>
  <c r="P970" i="5"/>
  <c r="Q971" i="5"/>
  <c r="R971" i="5" s="1"/>
  <c r="O970" i="5"/>
  <c r="P1034" i="5"/>
  <c r="O1034" i="5"/>
  <c r="Q1035" i="5"/>
  <c r="R1035" i="5" s="1"/>
  <c r="P890" i="5"/>
  <c r="O890" i="5"/>
  <c r="Q891" i="5"/>
  <c r="R891" i="5" s="1"/>
  <c r="P1018" i="5"/>
  <c r="Q1019" i="5"/>
  <c r="R1019" i="5" s="1"/>
  <c r="O1018" i="5"/>
  <c r="P874" i="5"/>
  <c r="O874" i="5"/>
  <c r="Q875" i="5"/>
  <c r="R875" i="5" s="1"/>
  <c r="O283" i="5"/>
  <c r="Q412" i="5"/>
  <c r="R412" i="5" s="1"/>
  <c r="P411" i="5"/>
  <c r="O411" i="5"/>
  <c r="Q540" i="5"/>
  <c r="R540" i="5" s="1"/>
  <c r="P539" i="5"/>
  <c r="O539" i="5"/>
  <c r="Q1051" i="5"/>
  <c r="R1051" i="5" s="1"/>
  <c r="P1050" i="5"/>
  <c r="O1050" i="5"/>
  <c r="Q76" i="5"/>
  <c r="R76" i="5" s="1"/>
  <c r="Q348" i="5"/>
  <c r="R348" i="5" s="1"/>
  <c r="P347" i="5"/>
  <c r="O347" i="5"/>
  <c r="Q508" i="5"/>
  <c r="R508" i="5" s="1"/>
  <c r="P507" i="5"/>
  <c r="O507" i="5"/>
  <c r="Q428" i="5"/>
  <c r="R428" i="5" s="1"/>
  <c r="P427" i="5"/>
  <c r="O427" i="5"/>
  <c r="Q492" i="5"/>
  <c r="R492" i="5" s="1"/>
  <c r="P491" i="5"/>
  <c r="O491" i="5"/>
  <c r="P954" i="5"/>
  <c r="O954" i="5"/>
  <c r="Q955" i="5"/>
  <c r="R955" i="5" s="1"/>
  <c r="Q396" i="5"/>
  <c r="R396" i="5" s="1"/>
  <c r="P395" i="5"/>
  <c r="O395" i="5"/>
  <c r="Q524" i="5"/>
  <c r="R524" i="5" s="1"/>
  <c r="P523" i="5"/>
  <c r="O523" i="5"/>
  <c r="Q732" i="5"/>
  <c r="R732" i="5" s="1"/>
  <c r="Q812" i="5"/>
  <c r="R812" i="5" s="1"/>
  <c r="Q316" i="5"/>
  <c r="R316" i="5" s="1"/>
  <c r="O315" i="5"/>
  <c r="P315" i="5"/>
  <c r="Q380" i="5"/>
  <c r="R380" i="5" s="1"/>
  <c r="P379" i="5"/>
  <c r="O379" i="5"/>
  <c r="Q300" i="5"/>
  <c r="R300" i="5" s="1"/>
  <c r="P299" i="5"/>
  <c r="O299" i="5"/>
  <c r="O1084" i="5"/>
  <c r="Q1085" i="5"/>
  <c r="R1085" i="5" s="1"/>
  <c r="P1084" i="5"/>
  <c r="D20" i="21"/>
  <c r="D19" i="21"/>
  <c r="D17" i="21"/>
  <c r="D16" i="21"/>
  <c r="D15" i="21"/>
  <c r="D14" i="21"/>
  <c r="D13" i="21"/>
  <c r="D12" i="21"/>
  <c r="D10" i="21"/>
  <c r="D9" i="21"/>
  <c r="D8" i="21"/>
  <c r="D7" i="21"/>
  <c r="P843" i="5" l="1"/>
  <c r="Q844" i="5"/>
  <c r="R844" i="5" s="1"/>
  <c r="O843" i="5"/>
  <c r="Q284" i="5"/>
  <c r="R284" i="5" s="1"/>
  <c r="Q60" i="5"/>
  <c r="R60" i="5" s="1"/>
  <c r="Q108" i="5"/>
  <c r="R108" i="5" s="1"/>
  <c r="Q668" i="5"/>
  <c r="R668" i="5" s="1"/>
  <c r="P283" i="5"/>
  <c r="O923" i="5"/>
  <c r="Q460" i="5"/>
  <c r="R460" i="5" s="1"/>
  <c r="Q268" i="5"/>
  <c r="R268" i="5" s="1"/>
  <c r="P923" i="5"/>
  <c r="Q236" i="5"/>
  <c r="R236" i="5" s="1"/>
  <c r="Q796" i="5"/>
  <c r="R796" i="5" s="1"/>
  <c r="P459" i="5"/>
  <c r="Q220" i="5"/>
  <c r="R220" i="5" s="1"/>
  <c r="Q556" i="5"/>
  <c r="R556" i="5" s="1"/>
  <c r="Q252" i="5"/>
  <c r="R252" i="5" s="1"/>
  <c r="Q44" i="5"/>
  <c r="R44" i="5" s="1"/>
  <c r="O459" i="5"/>
  <c r="P907" i="5"/>
  <c r="Q444" i="5"/>
  <c r="R444" i="5" s="1"/>
  <c r="Q92" i="5"/>
  <c r="R92" i="5" s="1"/>
  <c r="P1004" i="5"/>
  <c r="O363" i="5"/>
  <c r="Q364" i="5"/>
  <c r="R364" i="5" s="1"/>
  <c r="Q1005" i="5"/>
  <c r="R1005" i="5" s="1"/>
  <c r="Q924" i="5"/>
  <c r="R924" i="5" s="1"/>
  <c r="Q156" i="5"/>
  <c r="R156" i="5" s="1"/>
  <c r="O1004" i="5"/>
  <c r="P363" i="5"/>
  <c r="Q908" i="5"/>
  <c r="R908" i="5" s="1"/>
  <c r="Q124" i="5"/>
  <c r="R124" i="5" s="1"/>
  <c r="O907" i="5"/>
  <c r="Q860" i="5"/>
  <c r="R860" i="5" s="1"/>
  <c r="P859" i="5"/>
  <c r="Q204" i="5"/>
  <c r="R204" i="5" s="1"/>
  <c r="O859" i="5"/>
  <c r="Q588" i="5"/>
  <c r="R588" i="5" s="1"/>
  <c r="Q28" i="5"/>
  <c r="R28" i="5" s="1"/>
  <c r="Q1068" i="5"/>
  <c r="Q780" i="5"/>
  <c r="R780" i="5" s="1"/>
  <c r="Q684" i="5"/>
  <c r="R684" i="5" s="1"/>
  <c r="Q940" i="5"/>
  <c r="R940" i="5" s="1"/>
  <c r="O1067" i="5"/>
  <c r="P939" i="5"/>
  <c r="O939" i="5"/>
  <c r="Q700" i="5"/>
  <c r="R700" i="5" s="1"/>
  <c r="P1067" i="5"/>
  <c r="O443" i="5"/>
  <c r="P987" i="5"/>
  <c r="O987" i="5"/>
  <c r="Q988" i="5"/>
  <c r="R988" i="5" s="1"/>
  <c r="Q716" i="5"/>
  <c r="R716" i="5" s="1"/>
  <c r="Q188" i="5"/>
  <c r="R188" i="5" s="1"/>
  <c r="Q748" i="5"/>
  <c r="R748" i="5" s="1"/>
  <c r="Q620" i="5"/>
  <c r="R620" i="5" s="1"/>
  <c r="P443" i="5"/>
  <c r="Q572" i="5"/>
  <c r="R572" i="5" s="1"/>
  <c r="Q12" i="5"/>
  <c r="R12" i="5" s="1"/>
  <c r="Q140" i="5"/>
  <c r="R140" i="5" s="1"/>
  <c r="Q636" i="5"/>
  <c r="R636" i="5" s="1"/>
  <c r="Q332" i="5"/>
  <c r="R332" i="5" s="1"/>
  <c r="O475" i="5"/>
  <c r="O331" i="5"/>
  <c r="P475" i="5"/>
  <c r="Q604" i="5"/>
  <c r="R604" i="5" s="1"/>
  <c r="Q652" i="5"/>
  <c r="R652" i="5" s="1"/>
  <c r="P331" i="5"/>
  <c r="Q476" i="5"/>
  <c r="R476" i="5" s="1"/>
  <c r="Q764" i="5"/>
  <c r="R764" i="5" s="1"/>
  <c r="P827" i="5"/>
  <c r="O827" i="5"/>
  <c r="Q828" i="5"/>
  <c r="R828" i="5" s="1"/>
  <c r="Q172" i="5"/>
  <c r="R172" i="5" s="1"/>
  <c r="P971" i="5"/>
  <c r="Q972" i="5"/>
  <c r="R972" i="5" s="1"/>
  <c r="O971" i="5"/>
  <c r="P1035" i="5"/>
  <c r="O1035" i="5"/>
  <c r="Q1036" i="5"/>
  <c r="R1036" i="5" s="1"/>
  <c r="P891" i="5"/>
  <c r="Q892" i="5"/>
  <c r="R892" i="5" s="1"/>
  <c r="O891" i="5"/>
  <c r="P1019" i="5"/>
  <c r="O1019" i="5"/>
  <c r="Q1020" i="5"/>
  <c r="R1020" i="5" s="1"/>
  <c r="P875" i="5"/>
  <c r="Q876" i="5"/>
  <c r="R876" i="5" s="1"/>
  <c r="O875" i="5"/>
  <c r="Q317" i="5"/>
  <c r="R317" i="5" s="1"/>
  <c r="P316" i="5"/>
  <c r="O316" i="5"/>
  <c r="Q813" i="5"/>
  <c r="R813" i="5" s="1"/>
  <c r="Q301" i="5"/>
  <c r="R301" i="5" s="1"/>
  <c r="P300" i="5"/>
  <c r="O300" i="5"/>
  <c r="Q349" i="5"/>
  <c r="R349" i="5" s="1"/>
  <c r="O348" i="5"/>
  <c r="P348" i="5"/>
  <c r="Q1052" i="5"/>
  <c r="R1052" i="5" s="1"/>
  <c r="P1051" i="5"/>
  <c r="O1051" i="5"/>
  <c r="Q733" i="5"/>
  <c r="R733" i="5" s="1"/>
  <c r="Q397" i="5"/>
  <c r="R397" i="5" s="1"/>
  <c r="P396" i="5"/>
  <c r="O396" i="5"/>
  <c r="Q429" i="5"/>
  <c r="R429" i="5" s="1"/>
  <c r="P428" i="5"/>
  <c r="O428" i="5"/>
  <c r="Q413" i="5"/>
  <c r="R413" i="5" s="1"/>
  <c r="P412" i="5"/>
  <c r="O412" i="5"/>
  <c r="P955" i="5"/>
  <c r="O955" i="5"/>
  <c r="Q956" i="5"/>
  <c r="R956" i="5" s="1"/>
  <c r="Q381" i="5"/>
  <c r="R381" i="5" s="1"/>
  <c r="P380" i="5"/>
  <c r="O380" i="5"/>
  <c r="Q77" i="5"/>
  <c r="R77" i="5" s="1"/>
  <c r="Q541" i="5"/>
  <c r="R541" i="5" s="1"/>
  <c r="P540" i="5"/>
  <c r="O540" i="5"/>
  <c r="Q525" i="5"/>
  <c r="R525" i="5" s="1"/>
  <c r="P524" i="5"/>
  <c r="O524" i="5"/>
  <c r="Q493" i="5"/>
  <c r="R493" i="5" s="1"/>
  <c r="O492" i="5"/>
  <c r="P492" i="5"/>
  <c r="Q509" i="5"/>
  <c r="R509" i="5" s="1"/>
  <c r="P508" i="5"/>
  <c r="O508" i="5"/>
  <c r="Q285" i="5"/>
  <c r="R285" i="5" s="1"/>
  <c r="P284" i="5"/>
  <c r="O284" i="5"/>
  <c r="O844" i="5"/>
  <c r="Q845" i="5"/>
  <c r="R845" i="5" s="1"/>
  <c r="P844" i="5"/>
  <c r="P1085" i="5"/>
  <c r="Q1086" i="5"/>
  <c r="R1086" i="5" s="1"/>
  <c r="O1085" i="5"/>
  <c r="Q461" i="5" l="1"/>
  <c r="R461" i="5" s="1"/>
  <c r="R1068" i="5"/>
  <c r="P1068" i="5" s="1"/>
  <c r="Q61" i="5"/>
  <c r="R61" i="5" s="1"/>
  <c r="Q109" i="5"/>
  <c r="R109" i="5" s="1"/>
  <c r="Q221" i="5"/>
  <c r="R221" i="5" s="1"/>
  <c r="Q669" i="5"/>
  <c r="R669" i="5" s="1"/>
  <c r="Q253" i="5"/>
  <c r="R253" i="5" s="1"/>
  <c r="Q557" i="5"/>
  <c r="R557" i="5" s="1"/>
  <c r="O460" i="5"/>
  <c r="P460" i="5"/>
  <c r="Q365" i="5"/>
  <c r="R365" i="5" s="1"/>
  <c r="Q269" i="5"/>
  <c r="R269" i="5" s="1"/>
  <c r="Q237" i="5"/>
  <c r="R237" i="5" s="1"/>
  <c r="P364" i="5"/>
  <c r="Q797" i="5"/>
  <c r="R797" i="5" s="1"/>
  <c r="O1005" i="5"/>
  <c r="Q93" i="5"/>
  <c r="R93" i="5" s="1"/>
  <c r="Q45" i="5"/>
  <c r="R45" i="5" s="1"/>
  <c r="P860" i="5"/>
  <c r="P1005" i="5"/>
  <c r="Q909" i="5"/>
  <c r="R909" i="5" s="1"/>
  <c r="P444" i="5"/>
  <c r="O444" i="5"/>
  <c r="Q445" i="5"/>
  <c r="R445" i="5" s="1"/>
  <c r="Q589" i="5"/>
  <c r="R589" i="5" s="1"/>
  <c r="Q157" i="5"/>
  <c r="R157" i="5" s="1"/>
  <c r="O364" i="5"/>
  <c r="P908" i="5"/>
  <c r="O908" i="5"/>
  <c r="Q1006" i="5"/>
  <c r="R1006" i="5" s="1"/>
  <c r="P924" i="5"/>
  <c r="O924" i="5"/>
  <c r="O1068" i="5"/>
  <c r="Q781" i="5"/>
  <c r="R781" i="5" s="1"/>
  <c r="Q925" i="5"/>
  <c r="R925" i="5" s="1"/>
  <c r="Q125" i="5"/>
  <c r="R125" i="5" s="1"/>
  <c r="Q861" i="5"/>
  <c r="R861" i="5" s="1"/>
  <c r="Q717" i="5"/>
  <c r="R717" i="5" s="1"/>
  <c r="P940" i="5"/>
  <c r="O860" i="5"/>
  <c r="Q29" i="5"/>
  <c r="R29" i="5" s="1"/>
  <c r="Q205" i="5"/>
  <c r="R205" i="5" s="1"/>
  <c r="Q13" i="5"/>
  <c r="R13" i="5" s="1"/>
  <c r="Q1069" i="5"/>
  <c r="R1069" i="5" s="1"/>
  <c r="Q685" i="5"/>
  <c r="R685" i="5" s="1"/>
  <c r="Q749" i="5"/>
  <c r="R749" i="5" s="1"/>
  <c r="O940" i="5"/>
  <c r="Q941" i="5"/>
  <c r="Q189" i="5"/>
  <c r="R189" i="5" s="1"/>
  <c r="O476" i="5"/>
  <c r="P476" i="5"/>
  <c r="P988" i="5"/>
  <c r="Q989" i="5"/>
  <c r="R989" i="5" s="1"/>
  <c r="O988" i="5"/>
  <c r="Q701" i="5"/>
  <c r="R701" i="5" s="1"/>
  <c r="Q333" i="5"/>
  <c r="R333" i="5" s="1"/>
  <c r="Q573" i="5"/>
  <c r="R573" i="5" s="1"/>
  <c r="Q621" i="5"/>
  <c r="R621" i="5" s="1"/>
  <c r="Q653" i="5"/>
  <c r="R653" i="5" s="1"/>
  <c r="Q141" i="5"/>
  <c r="R141" i="5" s="1"/>
  <c r="P332" i="5"/>
  <c r="O332" i="5"/>
  <c r="Q637" i="5"/>
  <c r="R637" i="5" s="1"/>
  <c r="Q477" i="5"/>
  <c r="R477" i="5" s="1"/>
  <c r="P828" i="5"/>
  <c r="Q829" i="5"/>
  <c r="R829" i="5" s="1"/>
  <c r="O828" i="5"/>
  <c r="Q765" i="5"/>
  <c r="R765" i="5" s="1"/>
  <c r="Q605" i="5"/>
  <c r="R605" i="5" s="1"/>
  <c r="Q173" i="5"/>
  <c r="R173" i="5" s="1"/>
  <c r="P972" i="5"/>
  <c r="Q973" i="5"/>
  <c r="R973" i="5" s="1"/>
  <c r="O972" i="5"/>
  <c r="P1036" i="5"/>
  <c r="O1036" i="5"/>
  <c r="Q1037" i="5"/>
  <c r="R1037" i="5" s="1"/>
  <c r="P892" i="5"/>
  <c r="O892" i="5"/>
  <c r="Q893" i="5"/>
  <c r="R893" i="5" s="1"/>
  <c r="P876" i="5"/>
  <c r="O876" i="5"/>
  <c r="Q877" i="5"/>
  <c r="R877" i="5" s="1"/>
  <c r="P1020" i="5"/>
  <c r="O1020" i="5"/>
  <c r="Q1021" i="5"/>
  <c r="R1021" i="5" s="1"/>
  <c r="Q398" i="5"/>
  <c r="R398" i="5" s="1"/>
  <c r="O397" i="5"/>
  <c r="P397" i="5"/>
  <c r="Q318" i="5"/>
  <c r="R318" i="5" s="1"/>
  <c r="P317" i="5"/>
  <c r="O317" i="5"/>
  <c r="Q734" i="5"/>
  <c r="R734" i="5" s="1"/>
  <c r="Q494" i="5"/>
  <c r="R494" i="5" s="1"/>
  <c r="O493" i="5"/>
  <c r="P493" i="5"/>
  <c r="Q1053" i="5"/>
  <c r="R1053" i="5" s="1"/>
  <c r="P1052" i="5"/>
  <c r="O1052" i="5"/>
  <c r="Q286" i="5"/>
  <c r="R286" i="5" s="1"/>
  <c r="P285" i="5"/>
  <c r="O285" i="5"/>
  <c r="Q542" i="5"/>
  <c r="R542" i="5" s="1"/>
  <c r="P541" i="5"/>
  <c r="O541" i="5"/>
  <c r="Q414" i="5"/>
  <c r="R414" i="5" s="1"/>
  <c r="P413" i="5"/>
  <c r="O413" i="5"/>
  <c r="Q430" i="5"/>
  <c r="R430" i="5" s="1"/>
  <c r="P429" i="5"/>
  <c r="O429" i="5"/>
  <c r="Q526" i="5"/>
  <c r="R526" i="5" s="1"/>
  <c r="P525" i="5"/>
  <c r="O525" i="5"/>
  <c r="Q78" i="5"/>
  <c r="R78" i="5" s="1"/>
  <c r="Q382" i="5"/>
  <c r="R382" i="5" s="1"/>
  <c r="P381" i="5"/>
  <c r="O381" i="5"/>
  <c r="Q462" i="5"/>
  <c r="R462" i="5" s="1"/>
  <c r="O461" i="5"/>
  <c r="P461" i="5"/>
  <c r="Q814" i="5"/>
  <c r="R814" i="5" s="1"/>
  <c r="P956" i="5"/>
  <c r="Q957" i="5"/>
  <c r="R957" i="5" s="1"/>
  <c r="O956" i="5"/>
  <c r="Q510" i="5"/>
  <c r="R510" i="5" s="1"/>
  <c r="P509" i="5"/>
  <c r="O509" i="5"/>
  <c r="Q302" i="5"/>
  <c r="R302" i="5" s="1"/>
  <c r="P301" i="5"/>
  <c r="O301" i="5"/>
  <c r="Q350" i="5"/>
  <c r="R350" i="5" s="1"/>
  <c r="O349" i="5"/>
  <c r="P349" i="5"/>
  <c r="P845" i="5"/>
  <c r="O845" i="5"/>
  <c r="Q846" i="5"/>
  <c r="R846" i="5" s="1"/>
  <c r="Q1087" i="5"/>
  <c r="R1087" i="5" s="1"/>
  <c r="P1086" i="5"/>
  <c r="O1086" i="5"/>
  <c r="Q942" i="5" l="1"/>
  <c r="R942" i="5" s="1"/>
  <c r="R941" i="5"/>
  <c r="P941" i="5" s="1"/>
  <c r="Q670" i="5"/>
  <c r="R670" i="5" s="1"/>
  <c r="Q62" i="5"/>
  <c r="R62" i="5" s="1"/>
  <c r="Q254" i="5"/>
  <c r="R254" i="5" s="1"/>
  <c r="Q110" i="5"/>
  <c r="R110" i="5" s="1"/>
  <c r="Q558" i="5"/>
  <c r="R558" i="5" s="1"/>
  <c r="Q222" i="5"/>
  <c r="R222" i="5" s="1"/>
  <c r="Q270" i="5"/>
  <c r="R270" i="5" s="1"/>
  <c r="Q366" i="5"/>
  <c r="R366" i="5" s="1"/>
  <c r="O365" i="5"/>
  <c r="Q238" i="5"/>
  <c r="R238" i="5" s="1"/>
  <c r="P365" i="5"/>
  <c r="Q798" i="5"/>
  <c r="R798" i="5" s="1"/>
  <c r="P925" i="5"/>
  <c r="Q46" i="5"/>
  <c r="R46" i="5" s="1"/>
  <c r="O909" i="5"/>
  <c r="Q910" i="5"/>
  <c r="R910" i="5" s="1"/>
  <c r="P445" i="5"/>
  <c r="Q1007" i="5"/>
  <c r="R1007" i="5" s="1"/>
  <c r="Q126" i="5"/>
  <c r="R126" i="5" s="1"/>
  <c r="O1006" i="5"/>
  <c r="Q94" i="5"/>
  <c r="R94" i="5" s="1"/>
  <c r="Q446" i="5"/>
  <c r="R446" i="5" s="1"/>
  <c r="Q14" i="5"/>
  <c r="R14" i="5" s="1"/>
  <c r="O445" i="5"/>
  <c r="Q782" i="5"/>
  <c r="R782" i="5" s="1"/>
  <c r="Q158" i="5"/>
  <c r="R158" i="5" s="1"/>
  <c r="P909" i="5"/>
  <c r="Q718" i="5"/>
  <c r="R718" i="5" s="1"/>
  <c r="Q590" i="5"/>
  <c r="R590" i="5" s="1"/>
  <c r="P1006" i="5"/>
  <c r="Q142" i="5"/>
  <c r="R142" i="5" s="1"/>
  <c r="Q926" i="5"/>
  <c r="R926" i="5" s="1"/>
  <c r="Q686" i="5"/>
  <c r="R686" i="5" s="1"/>
  <c r="Q862" i="5"/>
  <c r="R862" i="5" s="1"/>
  <c r="O925" i="5"/>
  <c r="O861" i="5"/>
  <c r="Q30" i="5"/>
  <c r="R30" i="5" s="1"/>
  <c r="P861" i="5"/>
  <c r="Q206" i="5"/>
  <c r="R206" i="5" s="1"/>
  <c r="O1069" i="5"/>
  <c r="P1069" i="5"/>
  <c r="Q1070" i="5"/>
  <c r="R1070" i="5" s="1"/>
  <c r="P333" i="5"/>
  <c r="Q750" i="5"/>
  <c r="R750" i="5" s="1"/>
  <c r="Q334" i="5"/>
  <c r="R334" i="5" s="1"/>
  <c r="Q702" i="5"/>
  <c r="R702" i="5" s="1"/>
  <c r="O941" i="5"/>
  <c r="O333" i="5"/>
  <c r="Q574" i="5"/>
  <c r="R574" i="5" s="1"/>
  <c r="Q190" i="5"/>
  <c r="R190" i="5" s="1"/>
  <c r="P989" i="5"/>
  <c r="O989" i="5"/>
  <c r="Q990" i="5"/>
  <c r="R990" i="5" s="1"/>
  <c r="Q622" i="5"/>
  <c r="R622" i="5" s="1"/>
  <c r="Q606" i="5"/>
  <c r="R606" i="5" s="1"/>
  <c r="Q654" i="5"/>
  <c r="R654" i="5" s="1"/>
  <c r="O477" i="5"/>
  <c r="Q638" i="5"/>
  <c r="R638" i="5" s="1"/>
  <c r="P477" i="5"/>
  <c r="O942" i="5"/>
  <c r="Q478" i="5"/>
  <c r="R478" i="5" s="1"/>
  <c r="Q766" i="5"/>
  <c r="R766" i="5" s="1"/>
  <c r="P829" i="5"/>
  <c r="Q830" i="5"/>
  <c r="R830" i="5" s="1"/>
  <c r="O829" i="5"/>
  <c r="Q174" i="5"/>
  <c r="R174" i="5" s="1"/>
  <c r="P973" i="5"/>
  <c r="O973" i="5"/>
  <c r="Q974" i="5"/>
  <c r="R974" i="5" s="1"/>
  <c r="P1037" i="5"/>
  <c r="Q1038" i="5"/>
  <c r="R1038" i="5" s="1"/>
  <c r="O1037" i="5"/>
  <c r="P893" i="5"/>
  <c r="O893" i="5"/>
  <c r="Q894" i="5"/>
  <c r="R894" i="5" s="1"/>
  <c r="P1021" i="5"/>
  <c r="Q1022" i="5"/>
  <c r="R1022" i="5" s="1"/>
  <c r="O1021" i="5"/>
  <c r="P877" i="5"/>
  <c r="Q878" i="5"/>
  <c r="R878" i="5" s="1"/>
  <c r="O877" i="5"/>
  <c r="Q815" i="5"/>
  <c r="R815" i="5" s="1"/>
  <c r="Q463" i="5"/>
  <c r="R463" i="5" s="1"/>
  <c r="P462" i="5"/>
  <c r="O462" i="5"/>
  <c r="Q527" i="5"/>
  <c r="R527" i="5" s="1"/>
  <c r="P526" i="5"/>
  <c r="O526" i="5"/>
  <c r="Q351" i="5"/>
  <c r="R351" i="5" s="1"/>
  <c r="O350" i="5"/>
  <c r="P350" i="5"/>
  <c r="Q511" i="5"/>
  <c r="R511" i="5" s="1"/>
  <c r="P510" i="5"/>
  <c r="O510" i="5"/>
  <c r="Q1054" i="5"/>
  <c r="R1054" i="5" s="1"/>
  <c r="P1053" i="5"/>
  <c r="O1053" i="5"/>
  <c r="Q303" i="5"/>
  <c r="R303" i="5" s="1"/>
  <c r="O302" i="5"/>
  <c r="P302" i="5"/>
  <c r="Q319" i="5"/>
  <c r="R319" i="5" s="1"/>
  <c r="P318" i="5"/>
  <c r="O318" i="5"/>
  <c r="Q383" i="5"/>
  <c r="R383" i="5" s="1"/>
  <c r="P382" i="5"/>
  <c r="O382" i="5"/>
  <c r="Q431" i="5"/>
  <c r="R431" i="5" s="1"/>
  <c r="P430" i="5"/>
  <c r="O430" i="5"/>
  <c r="Q543" i="5"/>
  <c r="R543" i="5" s="1"/>
  <c r="P542" i="5"/>
  <c r="O542" i="5"/>
  <c r="Q958" i="5"/>
  <c r="R958" i="5" s="1"/>
  <c r="P957" i="5"/>
  <c r="O957" i="5"/>
  <c r="Q63" i="5"/>
  <c r="R63" i="5" s="1"/>
  <c r="Q79" i="5"/>
  <c r="R79" i="5" s="1"/>
  <c r="Q495" i="5"/>
  <c r="R495" i="5" s="1"/>
  <c r="O494" i="5"/>
  <c r="P494" i="5"/>
  <c r="Q399" i="5"/>
  <c r="R399" i="5" s="1"/>
  <c r="O398" i="5"/>
  <c r="P398" i="5"/>
  <c r="Q415" i="5"/>
  <c r="R415" i="5" s="1"/>
  <c r="P414" i="5"/>
  <c r="O414" i="5"/>
  <c r="Q287" i="5"/>
  <c r="R287" i="5" s="1"/>
  <c r="P286" i="5"/>
  <c r="O286" i="5"/>
  <c r="Q735" i="5"/>
  <c r="R735" i="5" s="1"/>
  <c r="P846" i="5"/>
  <c r="O846" i="5"/>
  <c r="Q847" i="5"/>
  <c r="R847" i="5" s="1"/>
  <c r="O1087" i="5"/>
  <c r="P1087" i="5"/>
  <c r="Q1088" i="5"/>
  <c r="R1088" i="5" s="1"/>
  <c r="Q671" i="5" l="1"/>
  <c r="R671" i="5" s="1"/>
  <c r="Q127" i="5"/>
  <c r="R127" i="5" s="1"/>
  <c r="Q559" i="5"/>
  <c r="R559" i="5" s="1"/>
  <c r="Q943" i="5"/>
  <c r="R943" i="5" s="1"/>
  <c r="P942" i="5"/>
  <c r="Q95" i="5"/>
  <c r="R95" i="5" s="1"/>
  <c r="Q111" i="5"/>
  <c r="R111" i="5" s="1"/>
  <c r="Q255" i="5"/>
  <c r="R255" i="5" s="1"/>
  <c r="Q223" i="5"/>
  <c r="R223" i="5" s="1"/>
  <c r="Q367" i="5"/>
  <c r="R367" i="5" s="1"/>
  <c r="O366" i="5"/>
  <c r="P366" i="5"/>
  <c r="Q271" i="5"/>
  <c r="R271" i="5" s="1"/>
  <c r="Q799" i="5"/>
  <c r="R799" i="5" s="1"/>
  <c r="Q239" i="5"/>
  <c r="R239" i="5" s="1"/>
  <c r="Q911" i="5"/>
  <c r="R911" i="5" s="1"/>
  <c r="Q47" i="5"/>
  <c r="R47" i="5" s="1"/>
  <c r="O1007" i="5"/>
  <c r="O910" i="5"/>
  <c r="P910" i="5"/>
  <c r="Q783" i="5"/>
  <c r="R783" i="5" s="1"/>
  <c r="Q1008" i="5"/>
  <c r="R1008" i="5" s="1"/>
  <c r="O1070" i="5"/>
  <c r="P1007" i="5"/>
  <c r="Q15" i="5"/>
  <c r="R15" i="5" s="1"/>
  <c r="O446" i="5"/>
  <c r="Q31" i="5"/>
  <c r="R31" i="5" s="1"/>
  <c r="P446" i="5"/>
  <c r="Q447" i="5"/>
  <c r="R447" i="5" s="1"/>
  <c r="Q719" i="5"/>
  <c r="R719" i="5" s="1"/>
  <c r="Q159" i="5"/>
  <c r="R159" i="5" s="1"/>
  <c r="Q143" i="5"/>
  <c r="R143" i="5" s="1"/>
  <c r="Q591" i="5"/>
  <c r="R591" i="5" s="1"/>
  <c r="Q687" i="5"/>
  <c r="R687" i="5" s="1"/>
  <c r="O926" i="5"/>
  <c r="P926" i="5"/>
  <c r="Q927" i="5"/>
  <c r="R927" i="5" s="1"/>
  <c r="P862" i="5"/>
  <c r="Q335" i="5"/>
  <c r="R335" i="5" s="1"/>
  <c r="Q703" i="5"/>
  <c r="R703" i="5" s="1"/>
  <c r="O862" i="5"/>
  <c r="Q863" i="5"/>
  <c r="R863" i="5" s="1"/>
  <c r="Q207" i="5"/>
  <c r="R207" i="5" s="1"/>
  <c r="P334" i="5"/>
  <c r="Q191" i="5"/>
  <c r="R191" i="5" s="1"/>
  <c r="Q575" i="5"/>
  <c r="R575" i="5" s="1"/>
  <c r="P1070" i="5"/>
  <c r="Q1071" i="5"/>
  <c r="R1071" i="5" s="1"/>
  <c r="Q751" i="5"/>
  <c r="R751" i="5" s="1"/>
  <c r="O334" i="5"/>
  <c r="Q655" i="5"/>
  <c r="R655" i="5" s="1"/>
  <c r="Q944" i="5"/>
  <c r="R944" i="5" s="1"/>
  <c r="O943" i="5"/>
  <c r="Q623" i="5"/>
  <c r="R623" i="5" s="1"/>
  <c r="P990" i="5"/>
  <c r="O990" i="5"/>
  <c r="Q991" i="5"/>
  <c r="R991" i="5" s="1"/>
  <c r="Q479" i="5"/>
  <c r="R479" i="5" s="1"/>
  <c r="Q607" i="5"/>
  <c r="R607" i="5" s="1"/>
  <c r="Q639" i="5"/>
  <c r="R639" i="5" s="1"/>
  <c r="P478" i="5"/>
  <c r="O478" i="5"/>
  <c r="Q767" i="5"/>
  <c r="R767" i="5" s="1"/>
  <c r="P830" i="5"/>
  <c r="Q831" i="5"/>
  <c r="R831" i="5" s="1"/>
  <c r="O830" i="5"/>
  <c r="Q175" i="5"/>
  <c r="R175" i="5" s="1"/>
  <c r="P974" i="5"/>
  <c r="Q975" i="5"/>
  <c r="R975" i="5" s="1"/>
  <c r="O974" i="5"/>
  <c r="P1038" i="5"/>
  <c r="Q1039" i="5"/>
  <c r="R1039" i="5" s="1"/>
  <c r="O1038" i="5"/>
  <c r="P894" i="5"/>
  <c r="Q895" i="5"/>
  <c r="R895" i="5" s="1"/>
  <c r="O894" i="5"/>
  <c r="P878" i="5"/>
  <c r="O878" i="5"/>
  <c r="Q879" i="5"/>
  <c r="R879" i="5" s="1"/>
  <c r="P1022" i="5"/>
  <c r="O1022" i="5"/>
  <c r="Q1023" i="5"/>
  <c r="R1023" i="5" s="1"/>
  <c r="Q288" i="5"/>
  <c r="R288" i="5" s="1"/>
  <c r="P287" i="5"/>
  <c r="O287" i="5"/>
  <c r="Q400" i="5"/>
  <c r="R400" i="5" s="1"/>
  <c r="P399" i="5"/>
  <c r="O399" i="5"/>
  <c r="Q672" i="5"/>
  <c r="R672" i="5" s="1"/>
  <c r="Q384" i="5"/>
  <c r="R384" i="5" s="1"/>
  <c r="P383" i="5"/>
  <c r="O383" i="5"/>
  <c r="Q304" i="5"/>
  <c r="R304" i="5" s="1"/>
  <c r="O303" i="5"/>
  <c r="P303" i="5"/>
  <c r="Q352" i="5"/>
  <c r="R352" i="5" s="1"/>
  <c r="P351" i="5"/>
  <c r="O351" i="5"/>
  <c r="Q64" i="5"/>
  <c r="R64" i="5" s="1"/>
  <c r="Q544" i="5"/>
  <c r="R544" i="5" s="1"/>
  <c r="P543" i="5"/>
  <c r="O543" i="5"/>
  <c r="Q256" i="5"/>
  <c r="R256" i="5" s="1"/>
  <c r="Q528" i="5"/>
  <c r="R528" i="5" s="1"/>
  <c r="P527" i="5"/>
  <c r="O527" i="5"/>
  <c r="Q496" i="5"/>
  <c r="R496" i="5" s="1"/>
  <c r="O495" i="5"/>
  <c r="P495" i="5"/>
  <c r="Q112" i="5"/>
  <c r="R112" i="5" s="1"/>
  <c r="Q320" i="5"/>
  <c r="R320" i="5" s="1"/>
  <c r="P319" i="5"/>
  <c r="O319" i="5"/>
  <c r="P958" i="5"/>
  <c r="Q959" i="5"/>
  <c r="R959" i="5" s="1"/>
  <c r="O958" i="5"/>
  <c r="Q736" i="5"/>
  <c r="R736" i="5" s="1"/>
  <c r="Q416" i="5"/>
  <c r="R416" i="5" s="1"/>
  <c r="P415" i="5"/>
  <c r="O415" i="5"/>
  <c r="Q1055" i="5"/>
  <c r="R1055" i="5" s="1"/>
  <c r="P1054" i="5"/>
  <c r="O1054" i="5"/>
  <c r="Q464" i="5"/>
  <c r="R464" i="5" s="1"/>
  <c r="P463" i="5"/>
  <c r="O463" i="5"/>
  <c r="Q128" i="5"/>
  <c r="R128" i="5" s="1"/>
  <c r="Q560" i="5"/>
  <c r="R560" i="5" s="1"/>
  <c r="Q432" i="5"/>
  <c r="R432" i="5" s="1"/>
  <c r="P431" i="5"/>
  <c r="O431" i="5"/>
  <c r="Q512" i="5"/>
  <c r="R512" i="5" s="1"/>
  <c r="P511" i="5"/>
  <c r="O511" i="5"/>
  <c r="Q80" i="5"/>
  <c r="R80" i="5" s="1"/>
  <c r="Q816" i="5"/>
  <c r="R816" i="5" s="1"/>
  <c r="P847" i="5"/>
  <c r="O847" i="5"/>
  <c r="Q848" i="5"/>
  <c r="R848" i="5" s="1"/>
  <c r="Q1089" i="5"/>
  <c r="R1089" i="5" s="1"/>
  <c r="O1088" i="5"/>
  <c r="P1088" i="5"/>
  <c r="J16" i="13"/>
  <c r="Q96" i="5" l="1"/>
  <c r="R96" i="5" s="1"/>
  <c r="P943" i="5"/>
  <c r="Q368" i="5"/>
  <c r="R368" i="5" s="1"/>
  <c r="Q224" i="5"/>
  <c r="R224" i="5" s="1"/>
  <c r="Q272" i="5"/>
  <c r="R272" i="5" s="1"/>
  <c r="O367" i="5"/>
  <c r="P367" i="5"/>
  <c r="Q912" i="5"/>
  <c r="R912" i="5" s="1"/>
  <c r="Q800" i="5"/>
  <c r="R800" i="5" s="1"/>
  <c r="Q448" i="5"/>
  <c r="R448" i="5" s="1"/>
  <c r="Q240" i="5"/>
  <c r="R240" i="5" s="1"/>
  <c r="Q1009" i="5"/>
  <c r="R1009" i="5" s="1"/>
  <c r="O1008" i="5"/>
  <c r="O911" i="5"/>
  <c r="P911" i="5"/>
  <c r="Q160" i="5"/>
  <c r="R160" i="5" s="1"/>
  <c r="Q720" i="5"/>
  <c r="R720" i="5" s="1"/>
  <c r="Q48" i="5"/>
  <c r="R48" i="5" s="1"/>
  <c r="Q688" i="5"/>
  <c r="R688" i="5" s="1"/>
  <c r="Q16" i="5"/>
  <c r="R16" i="5" s="1"/>
  <c r="Q752" i="5"/>
  <c r="R752" i="5" s="1"/>
  <c r="Q32" i="5"/>
  <c r="R32" i="5" s="1"/>
  <c r="P1008" i="5"/>
  <c r="Q624" i="5"/>
  <c r="R624" i="5" s="1"/>
  <c r="Q704" i="5"/>
  <c r="R704" i="5" s="1"/>
  <c r="Q784" i="5"/>
  <c r="R784" i="5" s="1"/>
  <c r="Q144" i="5"/>
  <c r="R144" i="5" s="1"/>
  <c r="Q592" i="5"/>
  <c r="R592" i="5" s="1"/>
  <c r="P447" i="5"/>
  <c r="P335" i="5"/>
  <c r="O447" i="5"/>
  <c r="O927" i="5"/>
  <c r="Q336" i="5"/>
  <c r="R336" i="5" s="1"/>
  <c r="Q864" i="5"/>
  <c r="R864" i="5" s="1"/>
  <c r="Q928" i="5"/>
  <c r="R928" i="5" s="1"/>
  <c r="P927" i="5"/>
  <c r="O335" i="5"/>
  <c r="P863" i="5"/>
  <c r="Q208" i="5"/>
  <c r="R208" i="5" s="1"/>
  <c r="O863" i="5"/>
  <c r="Q656" i="5"/>
  <c r="R656" i="5" s="1"/>
  <c r="Q576" i="5"/>
  <c r="R576" i="5" s="1"/>
  <c r="Q192" i="5"/>
  <c r="R192" i="5" s="1"/>
  <c r="Q1072" i="5"/>
  <c r="R1072" i="5" s="1"/>
  <c r="O1071" i="5"/>
  <c r="P1071" i="5"/>
  <c r="O944" i="5"/>
  <c r="Q945" i="5"/>
  <c r="R945" i="5" s="1"/>
  <c r="P944" i="5"/>
  <c r="Q640" i="5"/>
  <c r="R640" i="5" s="1"/>
  <c r="O479" i="5"/>
  <c r="P479" i="5"/>
  <c r="Q480" i="5"/>
  <c r="R480" i="5" s="1"/>
  <c r="Q608" i="5"/>
  <c r="R608" i="5" s="1"/>
  <c r="P991" i="5"/>
  <c r="O991" i="5"/>
  <c r="Q992" i="5"/>
  <c r="R992" i="5" s="1"/>
  <c r="Q176" i="5"/>
  <c r="R176" i="5" s="1"/>
  <c r="Q768" i="5"/>
  <c r="R768" i="5" s="1"/>
  <c r="P831" i="5"/>
  <c r="O831" i="5"/>
  <c r="Q832" i="5"/>
  <c r="R832" i="5" s="1"/>
  <c r="P975" i="5"/>
  <c r="O975" i="5"/>
  <c r="Q976" i="5"/>
  <c r="R976" i="5" s="1"/>
  <c r="P1039" i="5"/>
  <c r="O1039" i="5"/>
  <c r="Q1040" i="5"/>
  <c r="R1040" i="5" s="1"/>
  <c r="P895" i="5"/>
  <c r="O895" i="5"/>
  <c r="Q896" i="5"/>
  <c r="R896" i="5" s="1"/>
  <c r="P1023" i="5"/>
  <c r="O1023" i="5"/>
  <c r="Q1024" i="5"/>
  <c r="R1024" i="5" s="1"/>
  <c r="P879" i="5"/>
  <c r="Q880" i="5"/>
  <c r="R880" i="5" s="1"/>
  <c r="O879" i="5"/>
  <c r="Q561" i="5"/>
  <c r="R561" i="5" s="1"/>
  <c r="Q369" i="5"/>
  <c r="R369" i="5" s="1"/>
  <c r="P368" i="5"/>
  <c r="O368" i="5"/>
  <c r="Q497" i="5"/>
  <c r="R497" i="5" s="1"/>
  <c r="P496" i="5"/>
  <c r="O496" i="5"/>
  <c r="Q257" i="5"/>
  <c r="R257" i="5" s="1"/>
  <c r="O959" i="5"/>
  <c r="P959" i="5"/>
  <c r="Q960" i="5"/>
  <c r="R960" i="5" s="1"/>
  <c r="Q81" i="5"/>
  <c r="R81" i="5" s="1"/>
  <c r="Q129" i="5"/>
  <c r="R129" i="5" s="1"/>
  <c r="Q465" i="5"/>
  <c r="R465" i="5" s="1"/>
  <c r="P464" i="5"/>
  <c r="O464" i="5"/>
  <c r="Q449" i="5"/>
  <c r="R449" i="5" s="1"/>
  <c r="Q401" i="5"/>
  <c r="R401" i="5" s="1"/>
  <c r="P400" i="5"/>
  <c r="O400" i="5"/>
  <c r="Q817" i="5"/>
  <c r="R817" i="5" s="1"/>
  <c r="Q321" i="5"/>
  <c r="R321" i="5" s="1"/>
  <c r="P320" i="5"/>
  <c r="O320" i="5"/>
  <c r="Q545" i="5"/>
  <c r="R545" i="5" s="1"/>
  <c r="P544" i="5"/>
  <c r="O544" i="5"/>
  <c r="Q353" i="5"/>
  <c r="R353" i="5" s="1"/>
  <c r="P352" i="5"/>
  <c r="O352" i="5"/>
  <c r="Q97" i="5"/>
  <c r="R97" i="5" s="1"/>
  <c r="Q113" i="5"/>
  <c r="R113" i="5" s="1"/>
  <c r="Q529" i="5"/>
  <c r="R529" i="5" s="1"/>
  <c r="O528" i="5"/>
  <c r="P528" i="5"/>
  <c r="Q65" i="5"/>
  <c r="R65" i="5" s="1"/>
  <c r="Q273" i="5"/>
  <c r="R273" i="5" s="1"/>
  <c r="Q1056" i="5"/>
  <c r="R1056" i="5" s="1"/>
  <c r="P1055" i="5"/>
  <c r="O1055" i="5"/>
  <c r="Q417" i="5"/>
  <c r="R417" i="5" s="1"/>
  <c r="P416" i="5"/>
  <c r="O416" i="5"/>
  <c r="Q385" i="5"/>
  <c r="R385" i="5" s="1"/>
  <c r="P384" i="5"/>
  <c r="O384" i="5"/>
  <c r="Q513" i="5"/>
  <c r="R513" i="5" s="1"/>
  <c r="P512" i="5"/>
  <c r="O512" i="5"/>
  <c r="Q433" i="5"/>
  <c r="R433" i="5" s="1"/>
  <c r="O432" i="5"/>
  <c r="P432" i="5"/>
  <c r="Q737" i="5"/>
  <c r="R737" i="5" s="1"/>
  <c r="Q305" i="5"/>
  <c r="R305" i="5" s="1"/>
  <c r="O304" i="5"/>
  <c r="P304" i="5"/>
  <c r="Q673" i="5"/>
  <c r="R673" i="5" s="1"/>
  <c r="Q289" i="5"/>
  <c r="R289" i="5" s="1"/>
  <c r="O288" i="5"/>
  <c r="P288" i="5"/>
  <c r="O848" i="5"/>
  <c r="P848" i="5"/>
  <c r="Q849" i="5"/>
  <c r="R849" i="5" s="1"/>
  <c r="P1089" i="5"/>
  <c r="O1089" i="5"/>
  <c r="J18" i="13"/>
  <c r="O448" i="5" l="1"/>
  <c r="Q225" i="5"/>
  <c r="R225" i="5" s="1"/>
  <c r="P448" i="5"/>
  <c r="P912" i="5"/>
  <c r="O912" i="5"/>
  <c r="Q913" i="5"/>
  <c r="R913" i="5" s="1"/>
  <c r="Q241" i="5"/>
  <c r="R241" i="5" s="1"/>
  <c r="Q801" i="5"/>
  <c r="R801" i="5" s="1"/>
  <c r="Q753" i="5"/>
  <c r="R753" i="5" s="1"/>
  <c r="Q625" i="5"/>
  <c r="R625" i="5" s="1"/>
  <c r="O1009" i="5"/>
  <c r="Q721" i="5"/>
  <c r="R721" i="5" s="1"/>
  <c r="P1009" i="5"/>
  <c r="Q161" i="5"/>
  <c r="R161" i="5" s="1"/>
  <c r="Q689" i="5"/>
  <c r="R689" i="5" s="1"/>
  <c r="Q49" i="5"/>
  <c r="R49" i="5" s="1"/>
  <c r="O945" i="5"/>
  <c r="Q865" i="5"/>
  <c r="R865" i="5" s="1"/>
  <c r="P864" i="5"/>
  <c r="Q705" i="5"/>
  <c r="R705" i="5" s="1"/>
  <c r="Q17" i="5"/>
  <c r="R17" i="5" s="1"/>
  <c r="Q33" i="5"/>
  <c r="R33" i="5" s="1"/>
  <c r="Q145" i="5"/>
  <c r="R145" i="5" s="1"/>
  <c r="Q209" i="5"/>
  <c r="R209" i="5" s="1"/>
  <c r="Q785" i="5"/>
  <c r="R785" i="5" s="1"/>
  <c r="O864" i="5"/>
  <c r="Q929" i="5"/>
  <c r="R929" i="5" s="1"/>
  <c r="Q577" i="5"/>
  <c r="R577" i="5" s="1"/>
  <c r="O336" i="5"/>
  <c r="Q593" i="5"/>
  <c r="R593" i="5" s="1"/>
  <c r="Q337" i="5"/>
  <c r="R337" i="5" s="1"/>
  <c r="P928" i="5"/>
  <c r="O928" i="5"/>
  <c r="P336" i="5"/>
  <c r="Q641" i="5"/>
  <c r="R641" i="5" s="1"/>
  <c r="Q657" i="5"/>
  <c r="R657" i="5" s="1"/>
  <c r="Q193" i="5"/>
  <c r="R193" i="5" s="1"/>
  <c r="Q1073" i="5"/>
  <c r="R1073" i="5" s="1"/>
  <c r="O1072" i="5"/>
  <c r="P1072" i="5"/>
  <c r="Q177" i="5"/>
  <c r="R177" i="5" s="1"/>
  <c r="O480" i="5"/>
  <c r="P945" i="5"/>
  <c r="Q481" i="5"/>
  <c r="R481" i="5" s="1"/>
  <c r="P480" i="5"/>
  <c r="P992" i="5"/>
  <c r="O992" i="5"/>
  <c r="Q993" i="5"/>
  <c r="R993" i="5" s="1"/>
  <c r="Q609" i="5"/>
  <c r="R609" i="5" s="1"/>
  <c r="Q769" i="5"/>
  <c r="R769" i="5" s="1"/>
  <c r="P832" i="5"/>
  <c r="O832" i="5"/>
  <c r="Q833" i="5"/>
  <c r="R833" i="5" s="1"/>
  <c r="P976" i="5"/>
  <c r="Q977" i="5"/>
  <c r="R977" i="5" s="1"/>
  <c r="O976" i="5"/>
  <c r="P1040" i="5"/>
  <c r="O1040" i="5"/>
  <c r="Q1041" i="5"/>
  <c r="R1041" i="5" s="1"/>
  <c r="P896" i="5"/>
  <c r="Q897" i="5"/>
  <c r="R897" i="5" s="1"/>
  <c r="O896" i="5"/>
  <c r="P880" i="5"/>
  <c r="O880" i="5"/>
  <c r="Q881" i="5"/>
  <c r="R881" i="5" s="1"/>
  <c r="P1024" i="5"/>
  <c r="Q1025" i="5"/>
  <c r="R1025" i="5" s="1"/>
  <c r="O1024" i="5"/>
  <c r="P305" i="5"/>
  <c r="O305" i="5"/>
  <c r="P433" i="5"/>
  <c r="O433" i="5"/>
  <c r="P417" i="5"/>
  <c r="O417" i="5"/>
  <c r="O497" i="5"/>
  <c r="P497" i="5"/>
  <c r="O960" i="5"/>
  <c r="Q961" i="5"/>
  <c r="R961" i="5" s="1"/>
  <c r="P960" i="5"/>
  <c r="P321" i="5"/>
  <c r="O321" i="5"/>
  <c r="P465" i="5"/>
  <c r="O465" i="5"/>
  <c r="P513" i="5"/>
  <c r="O513" i="5"/>
  <c r="Q1057" i="5"/>
  <c r="R1057" i="5" s="1"/>
  <c r="O1056" i="5"/>
  <c r="P1056" i="5"/>
  <c r="O401" i="5"/>
  <c r="P401" i="5"/>
  <c r="P369" i="5"/>
  <c r="O369" i="5"/>
  <c r="O289" i="5"/>
  <c r="P289" i="5"/>
  <c r="P353" i="5"/>
  <c r="O353" i="5"/>
  <c r="O529" i="5"/>
  <c r="P529" i="5"/>
  <c r="P449" i="5"/>
  <c r="O449" i="5"/>
  <c r="P545" i="5"/>
  <c r="O545" i="5"/>
  <c r="O385" i="5"/>
  <c r="P385" i="5"/>
  <c r="P849" i="5"/>
  <c r="O849" i="5"/>
  <c r="P913" i="5" l="1"/>
  <c r="O913" i="5"/>
  <c r="O865" i="5"/>
  <c r="P865" i="5"/>
  <c r="O1073" i="5"/>
  <c r="O929" i="5"/>
  <c r="P929" i="5"/>
  <c r="P337" i="5"/>
  <c r="O337" i="5"/>
  <c r="P1073" i="5"/>
  <c r="P481" i="5"/>
  <c r="O481" i="5"/>
  <c r="P993" i="5"/>
  <c r="O993" i="5"/>
  <c r="P833" i="5"/>
  <c r="O833" i="5"/>
  <c r="P977" i="5"/>
  <c r="O977" i="5"/>
  <c r="P1041" i="5"/>
  <c r="O1041" i="5"/>
  <c r="P897" i="5"/>
  <c r="O897" i="5"/>
  <c r="P1025" i="5"/>
  <c r="O1025" i="5"/>
  <c r="P881" i="5"/>
  <c r="O881" i="5"/>
  <c r="O1057" i="5"/>
  <c r="P1057" i="5"/>
  <c r="P961" i="5"/>
  <c r="O961" i="5"/>
  <c r="O18" i="5"/>
  <c r="P18" i="5"/>
  <c r="O19" i="5"/>
  <c r="P19" i="5"/>
  <c r="O20" i="5"/>
  <c r="P20" i="5"/>
  <c r="O21" i="5"/>
  <c r="P21" i="5"/>
  <c r="O22" i="5"/>
  <c r="P22" i="5"/>
  <c r="O23" i="5"/>
  <c r="P23" i="5"/>
  <c r="O24" i="5"/>
  <c r="P24" i="5"/>
  <c r="O25" i="5"/>
  <c r="P25" i="5"/>
  <c r="O26" i="5"/>
  <c r="P26" i="5"/>
  <c r="O27" i="5"/>
  <c r="P27" i="5"/>
  <c r="O28" i="5"/>
  <c r="P28" i="5"/>
  <c r="O29" i="5"/>
  <c r="P29" i="5"/>
  <c r="O30" i="5"/>
  <c r="P30" i="5"/>
  <c r="O31" i="5"/>
  <c r="P31" i="5"/>
  <c r="O32" i="5"/>
  <c r="P32" i="5"/>
  <c r="O33" i="5"/>
  <c r="P33" i="5"/>
  <c r="O2" i="5"/>
  <c r="P2" i="5"/>
  <c r="O3" i="5"/>
  <c r="P3" i="5"/>
  <c r="O4" i="5"/>
  <c r="P4" i="5"/>
  <c r="O5" i="5"/>
  <c r="P5" i="5"/>
  <c r="O6" i="5"/>
  <c r="P6" i="5"/>
  <c r="O7" i="5"/>
  <c r="P7" i="5"/>
  <c r="O8" i="5"/>
  <c r="P8" i="5"/>
  <c r="O9" i="5"/>
  <c r="P9" i="5"/>
  <c r="O10" i="5"/>
  <c r="P10" i="5"/>
  <c r="O11" i="5"/>
  <c r="P11" i="5"/>
  <c r="O12" i="5"/>
  <c r="P12" i="5"/>
  <c r="O13" i="5"/>
  <c r="P13" i="5"/>
  <c r="O14" i="5"/>
  <c r="P14" i="5"/>
  <c r="O15" i="5"/>
  <c r="P15" i="5"/>
  <c r="O16" i="5"/>
  <c r="P16" i="5"/>
  <c r="O17" i="5"/>
  <c r="P17" i="5"/>
  <c r="O34" i="5"/>
  <c r="P34" i="5"/>
  <c r="O35" i="5"/>
  <c r="P35" i="5"/>
  <c r="O36" i="5"/>
  <c r="P36" i="5"/>
  <c r="O37" i="5"/>
  <c r="P37" i="5"/>
  <c r="O38" i="5"/>
  <c r="P38" i="5"/>
  <c r="O39" i="5"/>
  <c r="P39" i="5"/>
  <c r="O40" i="5"/>
  <c r="P40" i="5"/>
  <c r="O41" i="5"/>
  <c r="P41" i="5"/>
  <c r="O42" i="5"/>
  <c r="P42" i="5"/>
  <c r="O43" i="5"/>
  <c r="P43" i="5"/>
  <c r="O44" i="5"/>
  <c r="P44" i="5"/>
  <c r="O45" i="5"/>
  <c r="P45" i="5"/>
  <c r="O46" i="5"/>
  <c r="P46" i="5"/>
  <c r="O47" i="5"/>
  <c r="O48" i="5"/>
  <c r="O49" i="5"/>
  <c r="P49" i="5"/>
  <c r="O50" i="5"/>
  <c r="P50" i="5"/>
  <c r="O51" i="5"/>
  <c r="P51" i="5"/>
  <c r="O52" i="5"/>
  <c r="P52" i="5"/>
  <c r="O53" i="5"/>
  <c r="P53" i="5"/>
  <c r="O54" i="5"/>
  <c r="P54" i="5"/>
  <c r="O55" i="5"/>
  <c r="P55" i="5"/>
  <c r="O56" i="5"/>
  <c r="P56" i="5"/>
  <c r="O57" i="5"/>
  <c r="P57" i="5"/>
  <c r="O58" i="5"/>
  <c r="P58" i="5"/>
  <c r="O59" i="5"/>
  <c r="P59" i="5"/>
  <c r="O60" i="5"/>
  <c r="P60" i="5"/>
  <c r="O61" i="5"/>
  <c r="P61" i="5"/>
  <c r="O62" i="5"/>
  <c r="P62" i="5"/>
  <c r="O63" i="5"/>
  <c r="P63" i="5"/>
  <c r="O64" i="5"/>
  <c r="P64" i="5"/>
  <c r="O65" i="5"/>
  <c r="P65" i="5"/>
  <c r="O66" i="5"/>
  <c r="P66" i="5"/>
  <c r="O67" i="5"/>
  <c r="P67" i="5"/>
  <c r="O68" i="5"/>
  <c r="P68" i="5"/>
  <c r="O69" i="5"/>
  <c r="P69" i="5"/>
  <c r="O70" i="5"/>
  <c r="P70" i="5"/>
  <c r="O71" i="5"/>
  <c r="P71" i="5"/>
  <c r="O72" i="5"/>
  <c r="P72" i="5"/>
  <c r="O73" i="5"/>
  <c r="P73" i="5"/>
  <c r="O74" i="5"/>
  <c r="P74" i="5"/>
  <c r="O75" i="5"/>
  <c r="P75" i="5"/>
  <c r="O76" i="5"/>
  <c r="P76" i="5"/>
  <c r="O77" i="5"/>
  <c r="P77" i="5"/>
  <c r="O78" i="5"/>
  <c r="P78" i="5"/>
  <c r="O79" i="5"/>
  <c r="P79" i="5"/>
  <c r="O80" i="5"/>
  <c r="P80" i="5"/>
  <c r="O81" i="5"/>
  <c r="P81" i="5"/>
  <c r="O82" i="5"/>
  <c r="P82" i="5"/>
  <c r="O83" i="5"/>
  <c r="P83" i="5"/>
  <c r="O84" i="5"/>
  <c r="P84" i="5"/>
  <c r="O85" i="5"/>
  <c r="P85" i="5"/>
  <c r="O86" i="5"/>
  <c r="P86" i="5"/>
  <c r="O87" i="5"/>
  <c r="P87" i="5"/>
  <c r="O88" i="5"/>
  <c r="P88" i="5"/>
  <c r="O89" i="5"/>
  <c r="P89" i="5"/>
  <c r="O90" i="5"/>
  <c r="P90" i="5"/>
  <c r="O91" i="5"/>
  <c r="P91" i="5"/>
  <c r="O92" i="5"/>
  <c r="P92" i="5"/>
  <c r="O93" i="5"/>
  <c r="P93" i="5"/>
  <c r="O94" i="5"/>
  <c r="P94" i="5"/>
  <c r="O95" i="5"/>
  <c r="P95" i="5"/>
  <c r="O96" i="5"/>
  <c r="P96" i="5"/>
  <c r="O97" i="5"/>
  <c r="P97" i="5"/>
  <c r="O98" i="5"/>
  <c r="P98" i="5"/>
  <c r="O99" i="5"/>
  <c r="P99" i="5"/>
  <c r="O100" i="5"/>
  <c r="P100" i="5"/>
  <c r="O101" i="5"/>
  <c r="P101" i="5"/>
  <c r="O102" i="5"/>
  <c r="P102" i="5"/>
  <c r="O103" i="5"/>
  <c r="P103" i="5"/>
  <c r="O104" i="5"/>
  <c r="P104" i="5"/>
  <c r="O105" i="5"/>
  <c r="P105" i="5"/>
  <c r="O106" i="5"/>
  <c r="P106" i="5"/>
  <c r="O107" i="5"/>
  <c r="P107" i="5"/>
  <c r="O108" i="5"/>
  <c r="P108" i="5"/>
  <c r="O109" i="5"/>
  <c r="P109" i="5"/>
  <c r="O110" i="5"/>
  <c r="P110" i="5"/>
  <c r="O111" i="5"/>
  <c r="P111" i="5"/>
  <c r="O112" i="5"/>
  <c r="P112" i="5"/>
  <c r="O113" i="5"/>
  <c r="P113" i="5"/>
  <c r="O114" i="5"/>
  <c r="P114" i="5"/>
  <c r="O115" i="5"/>
  <c r="P115" i="5"/>
  <c r="O116" i="5"/>
  <c r="P116" i="5"/>
  <c r="O117" i="5"/>
  <c r="P117" i="5"/>
  <c r="O118" i="5"/>
  <c r="P118" i="5"/>
  <c r="O119" i="5"/>
  <c r="P119" i="5"/>
  <c r="O120" i="5"/>
  <c r="P120" i="5"/>
  <c r="O121" i="5"/>
  <c r="P121" i="5"/>
  <c r="O122" i="5"/>
  <c r="P122" i="5"/>
  <c r="O123" i="5"/>
  <c r="P123" i="5"/>
  <c r="O124" i="5"/>
  <c r="P124" i="5"/>
  <c r="O125" i="5"/>
  <c r="P125" i="5"/>
  <c r="O126" i="5"/>
  <c r="P126" i="5"/>
  <c r="O127" i="5"/>
  <c r="P127" i="5"/>
  <c r="O128" i="5"/>
  <c r="P128" i="5"/>
  <c r="O129" i="5"/>
  <c r="P129" i="5"/>
  <c r="O130" i="5"/>
  <c r="P130" i="5"/>
  <c r="O131" i="5"/>
  <c r="P131" i="5"/>
  <c r="O132" i="5"/>
  <c r="P132" i="5"/>
  <c r="O133" i="5"/>
  <c r="P133" i="5"/>
  <c r="O134" i="5"/>
  <c r="P134" i="5"/>
  <c r="O135" i="5"/>
  <c r="P135" i="5"/>
  <c r="O136" i="5"/>
  <c r="P136" i="5"/>
  <c r="O137" i="5"/>
  <c r="P137" i="5"/>
  <c r="O138" i="5"/>
  <c r="P138" i="5"/>
  <c r="O139" i="5"/>
  <c r="P139" i="5"/>
  <c r="O140" i="5"/>
  <c r="P140" i="5"/>
  <c r="O141" i="5"/>
  <c r="P141" i="5"/>
  <c r="O142" i="5"/>
  <c r="P142" i="5"/>
  <c r="O143" i="5"/>
  <c r="P143" i="5"/>
  <c r="O144" i="5"/>
  <c r="P144" i="5"/>
  <c r="O145" i="5"/>
  <c r="P145" i="5"/>
  <c r="O146" i="5"/>
  <c r="P146" i="5"/>
  <c r="O147" i="5"/>
  <c r="P147" i="5"/>
  <c r="O148" i="5"/>
  <c r="P148" i="5"/>
  <c r="O149" i="5"/>
  <c r="P149" i="5"/>
  <c r="O150" i="5"/>
  <c r="P150" i="5"/>
  <c r="O151" i="5"/>
  <c r="P151" i="5"/>
  <c r="O152" i="5"/>
  <c r="P152" i="5"/>
  <c r="O153" i="5"/>
  <c r="P153" i="5"/>
  <c r="O154" i="5"/>
  <c r="P154" i="5"/>
  <c r="O155" i="5"/>
  <c r="P155" i="5"/>
  <c r="O156" i="5"/>
  <c r="P156" i="5"/>
  <c r="O157" i="5"/>
  <c r="P157" i="5"/>
  <c r="O158" i="5"/>
  <c r="P158" i="5"/>
  <c r="O159" i="5"/>
  <c r="P159" i="5"/>
  <c r="O160" i="5"/>
  <c r="P160" i="5"/>
  <c r="O161" i="5"/>
  <c r="P161" i="5"/>
  <c r="O162" i="5"/>
  <c r="P162" i="5"/>
  <c r="O163" i="5"/>
  <c r="P163" i="5"/>
  <c r="O164" i="5"/>
  <c r="P164" i="5"/>
  <c r="O165" i="5"/>
  <c r="P165" i="5"/>
  <c r="O166" i="5"/>
  <c r="P166" i="5"/>
  <c r="O167" i="5"/>
  <c r="P167" i="5"/>
  <c r="O168" i="5"/>
  <c r="P168" i="5"/>
  <c r="O169" i="5"/>
  <c r="P169" i="5"/>
  <c r="O170" i="5"/>
  <c r="P170" i="5"/>
  <c r="O171" i="5"/>
  <c r="P171" i="5"/>
  <c r="O172" i="5"/>
  <c r="P172" i="5"/>
  <c r="O173" i="5"/>
  <c r="P173" i="5"/>
  <c r="O174" i="5"/>
  <c r="P174" i="5"/>
  <c r="O175" i="5"/>
  <c r="P175" i="5"/>
  <c r="O176" i="5"/>
  <c r="P176" i="5"/>
  <c r="O177" i="5"/>
  <c r="P177" i="5"/>
  <c r="O178" i="5"/>
  <c r="P178" i="5"/>
  <c r="O179" i="5"/>
  <c r="P179" i="5"/>
  <c r="O180" i="5"/>
  <c r="P180" i="5"/>
  <c r="O181" i="5"/>
  <c r="P181" i="5"/>
  <c r="O182" i="5"/>
  <c r="P182" i="5"/>
  <c r="O183" i="5"/>
  <c r="P183" i="5"/>
  <c r="O184" i="5"/>
  <c r="P184" i="5"/>
  <c r="O185" i="5"/>
  <c r="P185" i="5"/>
  <c r="O186" i="5"/>
  <c r="P186" i="5"/>
  <c r="O187" i="5"/>
  <c r="P187" i="5"/>
  <c r="O188" i="5"/>
  <c r="P188" i="5"/>
  <c r="O189" i="5"/>
  <c r="P189" i="5"/>
  <c r="O190" i="5"/>
  <c r="P190" i="5"/>
  <c r="O191" i="5"/>
  <c r="P191" i="5"/>
  <c r="O192" i="5"/>
  <c r="P192" i="5"/>
  <c r="O193" i="5"/>
  <c r="P193" i="5"/>
  <c r="O194" i="5"/>
  <c r="P194" i="5"/>
  <c r="O195" i="5"/>
  <c r="P195" i="5"/>
  <c r="O196" i="5"/>
  <c r="P196" i="5"/>
  <c r="O197" i="5"/>
  <c r="P197" i="5"/>
  <c r="O198" i="5"/>
  <c r="P198" i="5"/>
  <c r="O199" i="5"/>
  <c r="P199" i="5"/>
  <c r="O200" i="5"/>
  <c r="P200" i="5"/>
  <c r="O201" i="5"/>
  <c r="P201" i="5"/>
  <c r="O202" i="5"/>
  <c r="P202" i="5"/>
  <c r="O203" i="5"/>
  <c r="P203" i="5"/>
  <c r="O204" i="5"/>
  <c r="P204" i="5"/>
  <c r="O205" i="5"/>
  <c r="P205" i="5"/>
  <c r="O206" i="5"/>
  <c r="P206" i="5"/>
  <c r="O207" i="5"/>
  <c r="P207" i="5"/>
  <c r="O208" i="5"/>
  <c r="P208" i="5"/>
  <c r="O209" i="5"/>
  <c r="P209" i="5"/>
  <c r="O210" i="5"/>
  <c r="P210" i="5"/>
  <c r="O211" i="5"/>
  <c r="P211" i="5"/>
  <c r="O212" i="5"/>
  <c r="P212" i="5"/>
  <c r="O213" i="5"/>
  <c r="P213" i="5"/>
  <c r="O214" i="5"/>
  <c r="P214" i="5"/>
  <c r="O215" i="5"/>
  <c r="P215" i="5"/>
  <c r="O216" i="5"/>
  <c r="P216" i="5"/>
  <c r="O217" i="5"/>
  <c r="P217" i="5"/>
  <c r="O218" i="5"/>
  <c r="P218" i="5"/>
  <c r="O219" i="5"/>
  <c r="P219" i="5"/>
  <c r="O220" i="5"/>
  <c r="P220" i="5"/>
  <c r="O221" i="5"/>
  <c r="P221" i="5"/>
  <c r="O222" i="5"/>
  <c r="P222" i="5"/>
  <c r="O223" i="5"/>
  <c r="P223" i="5"/>
  <c r="O224" i="5"/>
  <c r="P224" i="5"/>
  <c r="O225" i="5"/>
  <c r="P225" i="5"/>
  <c r="O226" i="5"/>
  <c r="P226" i="5"/>
  <c r="O227" i="5"/>
  <c r="P227" i="5"/>
  <c r="O228" i="5"/>
  <c r="P228" i="5"/>
  <c r="O229" i="5"/>
  <c r="P229" i="5"/>
  <c r="O230" i="5"/>
  <c r="P230" i="5"/>
  <c r="O231" i="5"/>
  <c r="P231" i="5"/>
  <c r="O232" i="5"/>
  <c r="P232" i="5"/>
  <c r="O233" i="5"/>
  <c r="P233" i="5"/>
  <c r="O234" i="5"/>
  <c r="P234" i="5"/>
  <c r="O235" i="5"/>
  <c r="P235" i="5"/>
  <c r="O236" i="5"/>
  <c r="P236" i="5"/>
  <c r="O237" i="5"/>
  <c r="P237" i="5"/>
  <c r="O238" i="5"/>
  <c r="P238" i="5"/>
  <c r="O239" i="5"/>
  <c r="P239" i="5"/>
  <c r="O240" i="5"/>
  <c r="P240" i="5"/>
  <c r="O241" i="5"/>
  <c r="P241" i="5"/>
  <c r="O242" i="5"/>
  <c r="P242" i="5"/>
  <c r="O243" i="5"/>
  <c r="P243" i="5"/>
  <c r="O244" i="5"/>
  <c r="P244" i="5"/>
  <c r="O245" i="5"/>
  <c r="P245" i="5"/>
  <c r="O246" i="5"/>
  <c r="P246" i="5"/>
  <c r="O247" i="5"/>
  <c r="P247" i="5"/>
  <c r="O248" i="5"/>
  <c r="P248" i="5"/>
  <c r="O249" i="5"/>
  <c r="P249" i="5"/>
  <c r="O250" i="5"/>
  <c r="P250" i="5"/>
  <c r="O251" i="5"/>
  <c r="P251" i="5"/>
  <c r="O252" i="5"/>
  <c r="P252" i="5"/>
  <c r="O253" i="5"/>
  <c r="P253" i="5"/>
  <c r="O254" i="5"/>
  <c r="P254" i="5"/>
  <c r="O255" i="5"/>
  <c r="P255" i="5"/>
  <c r="O256" i="5"/>
  <c r="P256" i="5"/>
  <c r="O257" i="5"/>
  <c r="P257" i="5"/>
  <c r="O258" i="5"/>
  <c r="P258" i="5"/>
  <c r="O259" i="5"/>
  <c r="P259" i="5"/>
  <c r="O260" i="5"/>
  <c r="P260" i="5"/>
  <c r="O261" i="5"/>
  <c r="P261" i="5"/>
  <c r="O262" i="5"/>
  <c r="P262" i="5"/>
  <c r="O263" i="5"/>
  <c r="P263" i="5"/>
  <c r="O264" i="5"/>
  <c r="P264" i="5"/>
  <c r="O265" i="5"/>
  <c r="P265" i="5"/>
  <c r="O266" i="5"/>
  <c r="P266" i="5"/>
  <c r="O267" i="5"/>
  <c r="P267" i="5"/>
  <c r="O268" i="5"/>
  <c r="P268" i="5"/>
  <c r="O269" i="5"/>
  <c r="P269" i="5"/>
  <c r="O270" i="5"/>
  <c r="P270" i="5"/>
  <c r="O271" i="5"/>
  <c r="P271" i="5"/>
  <c r="O272" i="5"/>
  <c r="P272" i="5"/>
  <c r="O273" i="5"/>
  <c r="P273" i="5"/>
  <c r="O546" i="5"/>
  <c r="P546" i="5"/>
  <c r="O547" i="5"/>
  <c r="P547" i="5"/>
  <c r="O548" i="5"/>
  <c r="P548" i="5"/>
  <c r="O549" i="5"/>
  <c r="P549" i="5"/>
  <c r="O550" i="5"/>
  <c r="P550" i="5"/>
  <c r="O551" i="5"/>
  <c r="P551" i="5"/>
  <c r="O552" i="5"/>
  <c r="P552" i="5"/>
  <c r="O553" i="5"/>
  <c r="P553" i="5"/>
  <c r="O554" i="5"/>
  <c r="P554" i="5"/>
  <c r="O555" i="5"/>
  <c r="P555" i="5"/>
  <c r="O556" i="5"/>
  <c r="P556" i="5"/>
  <c r="O557" i="5"/>
  <c r="P557" i="5"/>
  <c r="O558" i="5"/>
  <c r="P558" i="5"/>
  <c r="O559" i="5"/>
  <c r="P559" i="5"/>
  <c r="O560" i="5"/>
  <c r="P560" i="5"/>
  <c r="O561" i="5"/>
  <c r="P561" i="5"/>
  <c r="O562" i="5"/>
  <c r="P562" i="5"/>
  <c r="O563" i="5"/>
  <c r="P563" i="5"/>
  <c r="O564" i="5"/>
  <c r="P564" i="5"/>
  <c r="O565" i="5"/>
  <c r="P565" i="5"/>
  <c r="O566" i="5"/>
  <c r="P566" i="5"/>
  <c r="O567" i="5"/>
  <c r="P567" i="5"/>
  <c r="O568" i="5"/>
  <c r="P568" i="5"/>
  <c r="O569" i="5"/>
  <c r="P569" i="5"/>
  <c r="O570" i="5"/>
  <c r="P570" i="5"/>
  <c r="O571" i="5"/>
  <c r="P571" i="5"/>
  <c r="O572" i="5"/>
  <c r="P572" i="5"/>
  <c r="O573" i="5"/>
  <c r="P573" i="5"/>
  <c r="O574" i="5"/>
  <c r="P574" i="5"/>
  <c r="O575" i="5"/>
  <c r="P575" i="5"/>
  <c r="O576" i="5"/>
  <c r="P576" i="5"/>
  <c r="O577" i="5"/>
  <c r="P577" i="5"/>
  <c r="O578" i="5"/>
  <c r="P578" i="5"/>
  <c r="O579" i="5"/>
  <c r="P579" i="5"/>
  <c r="O580" i="5"/>
  <c r="P580" i="5"/>
  <c r="O581" i="5"/>
  <c r="P581" i="5"/>
  <c r="O582" i="5"/>
  <c r="P582" i="5"/>
  <c r="O583" i="5"/>
  <c r="P583" i="5"/>
  <c r="O584" i="5"/>
  <c r="P584" i="5"/>
  <c r="O585" i="5"/>
  <c r="P585" i="5"/>
  <c r="O586" i="5"/>
  <c r="P586" i="5"/>
  <c r="O587" i="5"/>
  <c r="P587" i="5"/>
  <c r="O588" i="5"/>
  <c r="P588" i="5"/>
  <c r="O589" i="5"/>
  <c r="P589" i="5"/>
  <c r="O590" i="5"/>
  <c r="P590" i="5"/>
  <c r="O591" i="5"/>
  <c r="P591" i="5"/>
  <c r="O592" i="5"/>
  <c r="P592" i="5"/>
  <c r="O593" i="5"/>
  <c r="P593" i="5"/>
  <c r="O594" i="5"/>
  <c r="P594" i="5"/>
  <c r="O595" i="5"/>
  <c r="P595" i="5"/>
  <c r="O596" i="5"/>
  <c r="P596" i="5"/>
  <c r="O597" i="5"/>
  <c r="P597" i="5"/>
  <c r="O598" i="5"/>
  <c r="P598" i="5"/>
  <c r="O599" i="5"/>
  <c r="P599" i="5"/>
  <c r="O600" i="5"/>
  <c r="P600" i="5"/>
  <c r="O601" i="5"/>
  <c r="P601" i="5"/>
  <c r="O602" i="5"/>
  <c r="P602" i="5"/>
  <c r="O603" i="5"/>
  <c r="P603" i="5"/>
  <c r="O604" i="5"/>
  <c r="P604" i="5"/>
  <c r="O605" i="5"/>
  <c r="P605" i="5"/>
  <c r="O606" i="5"/>
  <c r="P606" i="5"/>
  <c r="O607" i="5"/>
  <c r="P607" i="5"/>
  <c r="O608" i="5"/>
  <c r="P608" i="5"/>
  <c r="O609" i="5"/>
  <c r="P609" i="5"/>
  <c r="O610" i="5"/>
  <c r="P610" i="5"/>
  <c r="O611" i="5"/>
  <c r="P611" i="5"/>
  <c r="O612" i="5"/>
  <c r="P612" i="5"/>
  <c r="O613" i="5"/>
  <c r="P613" i="5"/>
  <c r="O614" i="5"/>
  <c r="P614" i="5"/>
  <c r="O615" i="5"/>
  <c r="P615" i="5"/>
  <c r="O616" i="5"/>
  <c r="P616" i="5"/>
  <c r="O617" i="5"/>
  <c r="P617" i="5"/>
  <c r="O618" i="5"/>
  <c r="P618" i="5"/>
  <c r="O619" i="5"/>
  <c r="P619" i="5"/>
  <c r="O620" i="5"/>
  <c r="P620" i="5"/>
  <c r="O621" i="5"/>
  <c r="P621" i="5"/>
  <c r="O622" i="5"/>
  <c r="P622" i="5"/>
  <c r="O623" i="5"/>
  <c r="P623" i="5"/>
  <c r="O624" i="5"/>
  <c r="P624" i="5"/>
  <c r="O625" i="5"/>
  <c r="P625" i="5"/>
  <c r="O626" i="5"/>
  <c r="P626" i="5"/>
  <c r="O627" i="5"/>
  <c r="P627" i="5"/>
  <c r="O628" i="5"/>
  <c r="P628" i="5"/>
  <c r="O629" i="5"/>
  <c r="P629" i="5"/>
  <c r="O630" i="5"/>
  <c r="P630" i="5"/>
  <c r="O631" i="5"/>
  <c r="P631" i="5"/>
  <c r="O632" i="5"/>
  <c r="P632" i="5"/>
  <c r="O633" i="5"/>
  <c r="P633" i="5"/>
  <c r="O634" i="5"/>
  <c r="P634" i="5"/>
  <c r="O635" i="5"/>
  <c r="P635" i="5"/>
  <c r="O636" i="5"/>
  <c r="P636" i="5"/>
  <c r="O637" i="5"/>
  <c r="P637" i="5"/>
  <c r="O638" i="5"/>
  <c r="P638" i="5"/>
  <c r="O639" i="5"/>
  <c r="P639" i="5"/>
  <c r="O640" i="5"/>
  <c r="P640" i="5"/>
  <c r="O641" i="5"/>
  <c r="P641" i="5"/>
  <c r="O642" i="5"/>
  <c r="P642" i="5"/>
  <c r="O643" i="5"/>
  <c r="P643" i="5"/>
  <c r="O644" i="5"/>
  <c r="P644" i="5"/>
  <c r="O645" i="5"/>
  <c r="P645" i="5"/>
  <c r="O646" i="5"/>
  <c r="P646" i="5"/>
  <c r="O647" i="5"/>
  <c r="P647" i="5"/>
  <c r="O648" i="5"/>
  <c r="P648" i="5"/>
  <c r="O649" i="5"/>
  <c r="P649" i="5"/>
  <c r="O650" i="5"/>
  <c r="P650" i="5"/>
  <c r="O651" i="5"/>
  <c r="P651" i="5"/>
  <c r="O652" i="5"/>
  <c r="P652" i="5"/>
  <c r="O653" i="5"/>
  <c r="P653" i="5"/>
  <c r="O654" i="5"/>
  <c r="P654" i="5"/>
  <c r="O655" i="5"/>
  <c r="P655" i="5"/>
  <c r="O656" i="5"/>
  <c r="P656" i="5"/>
  <c r="O657" i="5"/>
  <c r="P657" i="5"/>
  <c r="O658" i="5"/>
  <c r="P658" i="5"/>
  <c r="O659" i="5"/>
  <c r="P659" i="5"/>
  <c r="O660" i="5"/>
  <c r="P660" i="5"/>
  <c r="O661" i="5"/>
  <c r="P661" i="5"/>
  <c r="O662" i="5"/>
  <c r="P662" i="5"/>
  <c r="O663" i="5"/>
  <c r="P663" i="5"/>
  <c r="O664" i="5"/>
  <c r="P664" i="5"/>
  <c r="O665" i="5"/>
  <c r="P665" i="5"/>
  <c r="O666" i="5"/>
  <c r="P666" i="5"/>
  <c r="O667" i="5"/>
  <c r="P667" i="5"/>
  <c r="O668" i="5"/>
  <c r="P668" i="5"/>
  <c r="O669" i="5"/>
  <c r="P669" i="5"/>
  <c r="O670" i="5"/>
  <c r="P670" i="5"/>
  <c r="O671" i="5"/>
  <c r="P671" i="5"/>
  <c r="O672" i="5"/>
  <c r="P672" i="5"/>
  <c r="O673" i="5"/>
  <c r="P673" i="5"/>
  <c r="O674" i="5"/>
  <c r="P674" i="5"/>
  <c r="O675" i="5"/>
  <c r="P675" i="5"/>
  <c r="O676" i="5"/>
  <c r="P676" i="5"/>
  <c r="O677" i="5"/>
  <c r="P677" i="5"/>
  <c r="O678" i="5"/>
  <c r="P678" i="5"/>
  <c r="O679" i="5"/>
  <c r="P679" i="5"/>
  <c r="O680" i="5"/>
  <c r="P680" i="5"/>
  <c r="O681" i="5"/>
  <c r="P681" i="5"/>
  <c r="O682" i="5"/>
  <c r="P682" i="5"/>
  <c r="O683" i="5"/>
  <c r="P683" i="5"/>
  <c r="O684" i="5"/>
  <c r="P684" i="5"/>
  <c r="O685" i="5"/>
  <c r="P685" i="5"/>
  <c r="O686" i="5"/>
  <c r="P686" i="5"/>
  <c r="O687" i="5"/>
  <c r="P687" i="5"/>
  <c r="O688" i="5"/>
  <c r="P688" i="5"/>
  <c r="O689" i="5"/>
  <c r="P689" i="5"/>
  <c r="O690" i="5"/>
  <c r="P690" i="5"/>
  <c r="O691" i="5"/>
  <c r="P691" i="5"/>
  <c r="O692" i="5"/>
  <c r="P692" i="5"/>
  <c r="O693" i="5"/>
  <c r="P693" i="5"/>
  <c r="O694" i="5"/>
  <c r="P694" i="5"/>
  <c r="O695" i="5"/>
  <c r="P695" i="5"/>
  <c r="O696" i="5"/>
  <c r="P696" i="5"/>
  <c r="O697" i="5"/>
  <c r="P697" i="5"/>
  <c r="O698" i="5"/>
  <c r="P698" i="5"/>
  <c r="O699" i="5"/>
  <c r="P699" i="5"/>
  <c r="O700" i="5"/>
  <c r="P700" i="5"/>
  <c r="O701" i="5"/>
  <c r="P701" i="5"/>
  <c r="O702" i="5"/>
  <c r="P702" i="5"/>
  <c r="O703" i="5"/>
  <c r="P703" i="5"/>
  <c r="O704" i="5"/>
  <c r="P704" i="5"/>
  <c r="O705" i="5"/>
  <c r="P705" i="5"/>
  <c r="O706" i="5"/>
  <c r="P706" i="5"/>
  <c r="O707" i="5"/>
  <c r="P707" i="5"/>
  <c r="O708" i="5"/>
  <c r="P708" i="5"/>
  <c r="O709" i="5"/>
  <c r="P709" i="5"/>
  <c r="O710" i="5"/>
  <c r="P710" i="5"/>
  <c r="O711" i="5"/>
  <c r="P711" i="5"/>
  <c r="O712" i="5"/>
  <c r="P712" i="5"/>
  <c r="O713" i="5"/>
  <c r="P713" i="5"/>
  <c r="O714" i="5"/>
  <c r="P714" i="5"/>
  <c r="O715" i="5"/>
  <c r="P715" i="5"/>
  <c r="O716" i="5"/>
  <c r="P716" i="5"/>
  <c r="O717" i="5"/>
  <c r="P717" i="5"/>
  <c r="O718" i="5"/>
  <c r="P718" i="5"/>
  <c r="O719" i="5"/>
  <c r="P719" i="5"/>
  <c r="O720" i="5"/>
  <c r="P720" i="5"/>
  <c r="O721" i="5"/>
  <c r="P721" i="5"/>
  <c r="O722" i="5"/>
  <c r="P722" i="5"/>
  <c r="O723" i="5"/>
  <c r="P723" i="5"/>
  <c r="O724" i="5"/>
  <c r="P724" i="5"/>
  <c r="O725" i="5"/>
  <c r="P725" i="5"/>
  <c r="O726" i="5"/>
  <c r="P726" i="5"/>
  <c r="O727" i="5"/>
  <c r="P727" i="5"/>
  <c r="O728" i="5"/>
  <c r="P728" i="5"/>
  <c r="O729" i="5"/>
  <c r="P729" i="5"/>
  <c r="O730" i="5"/>
  <c r="P730" i="5"/>
  <c r="O731" i="5"/>
  <c r="P731" i="5"/>
  <c r="O732" i="5"/>
  <c r="P732" i="5"/>
  <c r="O733" i="5"/>
  <c r="P733" i="5"/>
  <c r="O734" i="5"/>
  <c r="P734" i="5"/>
  <c r="O735" i="5"/>
  <c r="P735" i="5"/>
  <c r="O736" i="5"/>
  <c r="P736" i="5"/>
  <c r="O737" i="5"/>
  <c r="P737" i="5"/>
  <c r="O738" i="5"/>
  <c r="P738" i="5"/>
  <c r="O739" i="5"/>
  <c r="P739" i="5"/>
  <c r="O740" i="5"/>
  <c r="P740" i="5"/>
  <c r="O741" i="5"/>
  <c r="P741" i="5"/>
  <c r="O742" i="5"/>
  <c r="P742" i="5"/>
  <c r="O743" i="5"/>
  <c r="P743" i="5"/>
  <c r="O744" i="5"/>
  <c r="P744" i="5"/>
  <c r="O745" i="5"/>
  <c r="P745" i="5"/>
  <c r="O746" i="5"/>
  <c r="P746" i="5"/>
  <c r="O747" i="5"/>
  <c r="P747" i="5"/>
  <c r="O748" i="5"/>
  <c r="P748" i="5"/>
  <c r="O749" i="5"/>
  <c r="P749" i="5"/>
  <c r="O750" i="5"/>
  <c r="P750" i="5"/>
  <c r="O751" i="5"/>
  <c r="P751" i="5"/>
  <c r="O752" i="5"/>
  <c r="P752" i="5"/>
  <c r="O753" i="5"/>
  <c r="P753" i="5"/>
  <c r="O754" i="5"/>
  <c r="P754" i="5"/>
  <c r="O755" i="5"/>
  <c r="P755" i="5"/>
  <c r="O756" i="5"/>
  <c r="P756" i="5"/>
  <c r="O757" i="5"/>
  <c r="P757" i="5"/>
  <c r="O758" i="5"/>
  <c r="P758" i="5"/>
  <c r="O759" i="5"/>
  <c r="P759" i="5"/>
  <c r="O760" i="5"/>
  <c r="P760" i="5"/>
  <c r="O761" i="5"/>
  <c r="P761" i="5"/>
  <c r="O762" i="5"/>
  <c r="P762" i="5"/>
  <c r="O763" i="5"/>
  <c r="P763" i="5"/>
  <c r="O764" i="5"/>
  <c r="P764" i="5"/>
  <c r="O765" i="5"/>
  <c r="P765" i="5"/>
  <c r="O766" i="5"/>
  <c r="P766" i="5"/>
  <c r="O767" i="5"/>
  <c r="P767" i="5"/>
  <c r="O768" i="5"/>
  <c r="P768" i="5"/>
  <c r="O769" i="5"/>
  <c r="P769" i="5"/>
  <c r="O770" i="5"/>
  <c r="P770" i="5"/>
  <c r="O771" i="5"/>
  <c r="P771" i="5"/>
  <c r="O772" i="5"/>
  <c r="P772" i="5"/>
  <c r="O773" i="5"/>
  <c r="P773" i="5"/>
  <c r="O774" i="5"/>
  <c r="P774" i="5"/>
  <c r="O775" i="5"/>
  <c r="P775" i="5"/>
  <c r="O776" i="5"/>
  <c r="P776" i="5"/>
  <c r="O777" i="5"/>
  <c r="P777" i="5"/>
  <c r="O778" i="5"/>
  <c r="P778" i="5"/>
  <c r="O779" i="5"/>
  <c r="P779" i="5"/>
  <c r="O780" i="5"/>
  <c r="P780" i="5"/>
  <c r="O781" i="5"/>
  <c r="P781" i="5"/>
  <c r="O782" i="5"/>
  <c r="P782" i="5"/>
  <c r="O783" i="5"/>
  <c r="P783" i="5"/>
  <c r="O784" i="5"/>
  <c r="P784" i="5"/>
  <c r="O785" i="5"/>
  <c r="P785" i="5"/>
  <c r="O786" i="5"/>
  <c r="P786" i="5"/>
  <c r="O787" i="5"/>
  <c r="P787" i="5"/>
  <c r="O788" i="5"/>
  <c r="P788" i="5"/>
  <c r="O789" i="5"/>
  <c r="P789" i="5"/>
  <c r="O790" i="5"/>
  <c r="P790" i="5"/>
  <c r="O791" i="5"/>
  <c r="P791" i="5"/>
  <c r="O792" i="5"/>
  <c r="P792" i="5"/>
  <c r="O793" i="5"/>
  <c r="P793" i="5"/>
  <c r="O794" i="5"/>
  <c r="P794" i="5"/>
  <c r="O795" i="5"/>
  <c r="P795" i="5"/>
  <c r="O796" i="5"/>
  <c r="P796" i="5"/>
  <c r="O797" i="5"/>
  <c r="P797" i="5"/>
  <c r="O798" i="5"/>
  <c r="P798" i="5"/>
  <c r="O799" i="5"/>
  <c r="P799" i="5"/>
  <c r="O800" i="5"/>
  <c r="P800" i="5"/>
  <c r="O801" i="5"/>
  <c r="P801" i="5"/>
  <c r="O802" i="5"/>
  <c r="P802" i="5"/>
  <c r="O803" i="5"/>
  <c r="P803" i="5"/>
  <c r="O804" i="5"/>
  <c r="P804" i="5"/>
  <c r="O805" i="5"/>
  <c r="P805" i="5"/>
  <c r="O806" i="5"/>
  <c r="P806" i="5"/>
  <c r="O807" i="5"/>
  <c r="P807" i="5"/>
  <c r="O808" i="5"/>
  <c r="P808" i="5"/>
  <c r="O809" i="5"/>
  <c r="P809" i="5"/>
  <c r="O810" i="5"/>
  <c r="P810" i="5"/>
  <c r="O811" i="5"/>
  <c r="P811" i="5"/>
  <c r="O812" i="5"/>
  <c r="P812" i="5"/>
  <c r="O813" i="5"/>
  <c r="P813" i="5"/>
  <c r="O814" i="5"/>
  <c r="P814" i="5"/>
  <c r="O815" i="5"/>
  <c r="P815" i="5"/>
  <c r="O816" i="5"/>
  <c r="P816" i="5"/>
  <c r="O817" i="5"/>
  <c r="P817" i="5"/>
  <c r="N2" i="5"/>
  <c r="P48" i="5" l="1"/>
  <c r="P47" i="5"/>
  <c r="F330" i="6"/>
  <c r="F185" i="6"/>
  <c r="N1061" i="5"/>
  <c r="N510" i="5"/>
  <c r="N325" i="5"/>
  <c r="N342" i="5"/>
  <c r="N886" i="5"/>
  <c r="N350" i="5"/>
  <c r="N289" i="5"/>
  <c r="N307" i="5"/>
  <c r="N917" i="5"/>
  <c r="N903" i="5"/>
  <c r="N315" i="5"/>
  <c r="N1083" i="5"/>
  <c r="N822" i="5"/>
  <c r="N888" i="5"/>
  <c r="N278" i="5"/>
  <c r="N887" i="5"/>
  <c r="N356" i="5"/>
  <c r="N933" i="5"/>
  <c r="N899" i="5"/>
  <c r="N521" i="5"/>
  <c r="N452" i="5"/>
  <c r="N873" i="5"/>
  <c r="N1007" i="5"/>
  <c r="N904" i="5"/>
  <c r="N823" i="5"/>
  <c r="N880" i="5"/>
  <c r="N830" i="5"/>
  <c r="N911" i="5"/>
  <c r="N458" i="5"/>
  <c r="N435" i="5"/>
  <c r="N824" i="5"/>
  <c r="N1055" i="5"/>
  <c r="N405" i="5"/>
  <c r="N353" i="5"/>
  <c r="N979" i="5"/>
  <c r="N1004" i="5"/>
  <c r="N542" i="5"/>
  <c r="N1063" i="5"/>
  <c r="N376" i="5"/>
  <c r="N415" i="5"/>
  <c r="N445" i="5"/>
  <c r="N909" i="5"/>
  <c r="N863" i="5"/>
  <c r="N875" i="5"/>
  <c r="N440" i="5"/>
  <c r="N313" i="5"/>
  <c r="N955" i="5"/>
  <c r="N1050" i="5"/>
  <c r="N856" i="5"/>
  <c r="N524" i="5"/>
  <c r="N317" i="5"/>
  <c r="N843" i="5"/>
  <c r="N362" i="5"/>
  <c r="N514" i="5"/>
  <c r="N310" i="5"/>
  <c r="N423" i="5"/>
  <c r="N486" i="5"/>
  <c r="N398" i="5"/>
  <c r="N1054" i="5"/>
  <c r="N934" i="5"/>
  <c r="N280" i="5"/>
  <c r="N908" i="5"/>
  <c r="N960" i="5"/>
  <c r="N346" i="5"/>
  <c r="N868" i="5"/>
  <c r="N854" i="5"/>
  <c r="N453" i="5"/>
  <c r="N905" i="5"/>
  <c r="N418" i="5"/>
  <c r="N496" i="5"/>
  <c r="N918" i="5"/>
  <c r="N294" i="5"/>
  <c r="N368" i="5"/>
  <c r="N478" i="5"/>
  <c r="N536" i="5"/>
  <c r="N438" i="5"/>
  <c r="N870" i="5"/>
  <c r="N509" i="5"/>
  <c r="N1027" i="5"/>
  <c r="N998" i="5"/>
  <c r="N441" i="5"/>
  <c r="N528" i="5"/>
  <c r="N977" i="5"/>
  <c r="N443" i="5"/>
  <c r="N354" i="5"/>
  <c r="N953" i="5"/>
  <c r="N1003" i="5"/>
  <c r="N319" i="5"/>
  <c r="N890" i="5"/>
  <c r="N427" i="5"/>
  <c r="N893" i="5"/>
  <c r="N1019" i="5"/>
  <c r="N413" i="5"/>
  <c r="N841" i="5"/>
  <c r="N394" i="5"/>
  <c r="N943" i="5"/>
  <c r="N397" i="5"/>
  <c r="N973" i="5"/>
  <c r="N393" i="5"/>
  <c r="N296" i="5"/>
  <c r="N1059" i="5"/>
  <c r="N468" i="5"/>
  <c r="N1066" i="5"/>
  <c r="N414" i="5"/>
  <c r="N968" i="5"/>
  <c r="N915" i="5"/>
  <c r="N274" i="5"/>
  <c r="N449" i="5"/>
  <c r="N1001" i="5"/>
  <c r="N399" i="5"/>
  <c r="N337" i="5"/>
  <c r="N919" i="5"/>
  <c r="N858" i="5"/>
  <c r="N959" i="5"/>
  <c r="N971" i="5"/>
  <c r="N487" i="5"/>
  <c r="N430" i="5"/>
  <c r="N377" i="5"/>
  <c r="N1080" i="5"/>
  <c r="N1013" i="5"/>
  <c r="N485" i="5"/>
  <c r="N488" i="5"/>
  <c r="N383" i="5"/>
  <c r="N855" i="5"/>
  <c r="N827" i="5"/>
  <c r="N374" i="5"/>
  <c r="N291" i="5"/>
  <c r="N1025" i="5"/>
  <c r="N885" i="5"/>
  <c r="N302" i="5"/>
  <c r="N906" i="5"/>
  <c r="N1039" i="5"/>
  <c r="N475" i="5"/>
  <c r="N876" i="5"/>
  <c r="N847" i="5"/>
  <c r="N895" i="5"/>
  <c r="N956" i="5"/>
  <c r="N498" i="5"/>
  <c r="N1005" i="5"/>
  <c r="N421" i="5"/>
  <c r="N961" i="5"/>
  <c r="N378" i="5"/>
  <c r="N386" i="5"/>
  <c r="N1077" i="5"/>
  <c r="N309" i="5"/>
  <c r="N958" i="5"/>
  <c r="N1022" i="5"/>
  <c r="N1089" i="5"/>
  <c r="N382" i="5"/>
  <c r="N320" i="5"/>
  <c r="N1047" i="5"/>
  <c r="N839" i="5"/>
  <c r="N323" i="5"/>
  <c r="N276" i="5"/>
  <c r="N974" i="5"/>
  <c r="N951" i="5"/>
  <c r="N483" i="5"/>
  <c r="N849" i="5"/>
  <c r="N459" i="5"/>
  <c r="N324" i="5"/>
  <c r="N477" i="5"/>
  <c r="N965" i="5"/>
  <c r="N531" i="5"/>
  <c r="N476" i="5"/>
  <c r="N529" i="5"/>
  <c r="N1088" i="5"/>
  <c r="N1020" i="5"/>
  <c r="N1024" i="5"/>
  <c r="N964" i="5"/>
  <c r="N527" i="5"/>
  <c r="N371" i="5"/>
  <c r="N417" i="5"/>
  <c r="N927" i="5"/>
  <c r="N916" i="5"/>
  <c r="N311" i="5"/>
  <c r="N406" i="5"/>
  <c r="N1062" i="5"/>
  <c r="N464" i="5"/>
  <c r="N306" i="5"/>
  <c r="N301" i="5"/>
  <c r="N518" i="5"/>
  <c r="N1038" i="5"/>
  <c r="N891" i="5"/>
  <c r="N857" i="5"/>
  <c r="N851" i="5"/>
  <c r="N500" i="5"/>
  <c r="N894" i="5"/>
  <c r="N303" i="5"/>
  <c r="N1034" i="5"/>
  <c r="N831" i="5"/>
  <c r="N517" i="5"/>
  <c r="N329" i="5"/>
  <c r="N938" i="5"/>
  <c r="N1052" i="5"/>
  <c r="N869" i="5"/>
  <c r="N976" i="5"/>
  <c r="N1071" i="5"/>
  <c r="N420" i="5"/>
  <c r="N1000" i="5"/>
  <c r="N819" i="5"/>
  <c r="N426" i="5"/>
  <c r="N295" i="5"/>
  <c r="N277" i="5"/>
  <c r="N1031" i="5"/>
  <c r="N1057" i="5"/>
  <c r="N360" i="5"/>
  <c r="N892" i="5"/>
  <c r="N331" i="5"/>
  <c r="N347" i="5"/>
  <c r="N283" i="5"/>
  <c r="N299" i="5"/>
  <c r="N442" i="5"/>
  <c r="N1074" i="5"/>
  <c r="N902" i="5"/>
  <c r="N508" i="5"/>
  <c r="N944" i="5"/>
  <c r="N545" i="5"/>
  <c r="N300" i="5"/>
  <c r="N1069" i="5"/>
  <c r="N1044" i="5"/>
  <c r="N490" i="5"/>
  <c r="N867" i="5"/>
  <c r="N1029" i="5"/>
  <c r="N993" i="5"/>
  <c r="N1073" i="5"/>
  <c r="N1048" i="5"/>
  <c r="N501" i="5"/>
  <c r="N454" i="5"/>
  <c r="N872" i="5"/>
  <c r="N352" i="5"/>
  <c r="N1036" i="5"/>
  <c r="N366" i="5"/>
  <c r="N1058" i="5"/>
  <c r="N537" i="5"/>
  <c r="N865" i="5"/>
  <c r="N1041" i="5"/>
  <c r="N1023" i="5"/>
  <c r="N512" i="5"/>
  <c r="N330" i="5"/>
  <c r="N954" i="5"/>
  <c r="N1053" i="5"/>
  <c r="N396" i="5"/>
  <c r="N499" i="5"/>
  <c r="N503" i="5"/>
  <c r="N967" i="5"/>
  <c r="N1087" i="5"/>
  <c r="N922" i="5"/>
  <c r="N828" i="5"/>
  <c r="N1009" i="5"/>
  <c r="N403" i="5"/>
  <c r="N388" i="5"/>
  <c r="N465" i="5"/>
  <c r="N982" i="5"/>
  <c r="N318" i="5"/>
  <c r="N1032" i="5"/>
  <c r="N1018" i="5"/>
  <c r="N375" i="5"/>
  <c r="N972" i="5"/>
  <c r="N1002" i="5"/>
  <c r="N348" i="5"/>
  <c r="N519" i="5"/>
  <c r="N1060" i="5"/>
  <c r="N963" i="5"/>
  <c r="N463" i="5"/>
  <c r="N940" i="5"/>
  <c r="N1081" i="5"/>
  <c r="N364" i="5"/>
  <c r="N996" i="5"/>
  <c r="N1072" i="5"/>
  <c r="N446" i="5"/>
  <c r="N410" i="5"/>
  <c r="N825" i="5"/>
  <c r="N349" i="5"/>
  <c r="N832" i="5"/>
  <c r="N491" i="5"/>
  <c r="N539" i="5"/>
  <c r="N966" i="5"/>
  <c r="N286" i="5"/>
  <c r="N424" i="5"/>
  <c r="N835" i="5"/>
  <c r="N1065" i="5"/>
  <c r="N989" i="5"/>
  <c r="N504" i="5"/>
  <c r="N343" i="5"/>
  <c r="N523" i="5"/>
  <c r="N544" i="5"/>
  <c r="N472" i="5"/>
  <c r="N997" i="5"/>
  <c r="N392" i="5"/>
  <c r="N848" i="5"/>
  <c r="N339" i="5"/>
  <c r="N859" i="5"/>
  <c r="N502" i="5"/>
  <c r="N820" i="5"/>
  <c r="N466" i="5"/>
  <c r="N821" i="5"/>
  <c r="N341" i="5"/>
  <c r="N412" i="5"/>
  <c r="N482" i="5"/>
  <c r="N991" i="5"/>
  <c r="N340" i="5"/>
  <c r="N829" i="5"/>
  <c r="N1015" i="5"/>
  <c r="N900" i="5"/>
  <c r="N281" i="5"/>
  <c r="N450" i="5"/>
  <c r="N541" i="5"/>
  <c r="N484" i="5"/>
  <c r="N543" i="5"/>
  <c r="N316" i="5"/>
  <c r="N384" i="5"/>
  <c r="N327" i="5"/>
  <c r="N1011" i="5"/>
  <c r="N535" i="5"/>
  <c r="N284" i="5"/>
  <c r="N877" i="5"/>
  <c r="N363" i="5"/>
  <c r="N1049" i="5"/>
  <c r="N948" i="5"/>
  <c r="N1030" i="5"/>
  <c r="N402" i="5"/>
  <c r="N335" i="5"/>
  <c r="N322" i="5"/>
  <c r="N305" i="5"/>
  <c r="N308" i="5"/>
  <c r="N910" i="5"/>
  <c r="N995" i="5"/>
  <c r="N460" i="5"/>
  <c r="N365" i="5"/>
  <c r="N297" i="5"/>
  <c r="N404" i="5"/>
  <c r="N489" i="5"/>
  <c r="N985" i="5"/>
  <c r="N359" i="5"/>
  <c r="N983" i="5"/>
  <c r="N506" i="5"/>
  <c r="N1084" i="5"/>
  <c r="N864" i="5"/>
  <c r="N361" i="5"/>
  <c r="N969" i="5"/>
  <c r="N357" i="5"/>
  <c r="N321" i="5"/>
  <c r="N474" i="5"/>
  <c r="N344" i="5"/>
  <c r="N379" i="5"/>
  <c r="N901" i="5"/>
  <c r="N935" i="5"/>
  <c r="N923" i="5"/>
  <c r="N429" i="5"/>
  <c r="N439" i="5"/>
  <c r="N897" i="5"/>
  <c r="N1076" i="5"/>
  <c r="N497" i="5"/>
  <c r="N939" i="5"/>
  <c r="N842" i="5"/>
  <c r="N840" i="5"/>
  <c r="N381" i="5"/>
  <c r="N950" i="5"/>
  <c r="N921" i="5"/>
  <c r="N525" i="5"/>
  <c r="N949" i="5"/>
  <c r="N1078" i="5"/>
  <c r="N409" i="5"/>
  <c r="N505" i="5"/>
  <c r="N511" i="5"/>
  <c r="N1067" i="5"/>
  <c r="N434" i="5"/>
  <c r="N293" i="5"/>
  <c r="N932" i="5"/>
  <c r="N1016" i="5"/>
  <c r="N852" i="5"/>
  <c r="N431" i="5"/>
  <c r="N367" i="5"/>
  <c r="N530" i="5"/>
  <c r="N473" i="5"/>
  <c r="N1045" i="5"/>
  <c r="N846" i="5"/>
  <c r="N288" i="5"/>
  <c r="N896" i="5"/>
  <c r="N401" i="5"/>
  <c r="N889" i="5"/>
  <c r="N422" i="5"/>
  <c r="N462" i="5"/>
  <c r="N419" i="5"/>
  <c r="N937" i="5"/>
  <c r="N447" i="5"/>
  <c r="N372" i="5"/>
  <c r="N390" i="5"/>
  <c r="N326" i="5"/>
  <c r="N1006" i="5"/>
  <c r="N945" i="5"/>
  <c r="N1082" i="5"/>
  <c r="N883" i="5"/>
  <c r="N370" i="5"/>
  <c r="N912" i="5"/>
  <c r="N416" i="5"/>
  <c r="N332" i="5"/>
  <c r="N432" i="5"/>
  <c r="N1012" i="5"/>
  <c r="N1086" i="5"/>
  <c r="N385" i="5"/>
  <c r="N1064" i="5"/>
  <c r="N942" i="5"/>
  <c r="N387" i="5"/>
  <c r="N988" i="5"/>
  <c r="N844" i="5"/>
  <c r="N845" i="5"/>
  <c r="N884" i="5"/>
  <c r="N879" i="5"/>
  <c r="N826" i="5"/>
  <c r="N992" i="5"/>
  <c r="N929" i="5"/>
  <c r="N334" i="5"/>
  <c r="N931" i="5"/>
  <c r="N411" i="5"/>
  <c r="N986" i="5"/>
  <c r="N540" i="5"/>
  <c r="N1040" i="5"/>
  <c r="N287" i="5"/>
  <c r="N970" i="5"/>
  <c r="N448" i="5"/>
  <c r="N292" i="5"/>
  <c r="N492" i="5"/>
  <c r="N878" i="5"/>
  <c r="N515" i="5"/>
  <c r="N957" i="5"/>
  <c r="N513" i="5"/>
  <c r="N861" i="5"/>
  <c r="N924" i="5"/>
  <c r="N533" i="5"/>
  <c r="N469" i="5"/>
  <c r="N425" i="5"/>
  <c r="N987" i="5"/>
  <c r="N380" i="5"/>
  <c r="N285" i="5"/>
  <c r="N407" i="5"/>
  <c r="N907" i="5"/>
  <c r="N975" i="5"/>
  <c r="N433" i="5"/>
  <c r="N494" i="5"/>
  <c r="N871" i="5"/>
  <c r="N436" i="5"/>
  <c r="N328" i="5"/>
  <c r="N516" i="5"/>
  <c r="N470" i="5"/>
  <c r="N428" i="5"/>
  <c r="N837" i="5"/>
  <c r="N980" i="5"/>
  <c r="N925" i="5"/>
  <c r="N984" i="5"/>
  <c r="N920" i="5"/>
  <c r="N275" i="5"/>
  <c r="N373" i="5"/>
  <c r="N336" i="5"/>
  <c r="N526" i="5"/>
  <c r="N457" i="5"/>
  <c r="N456" i="5"/>
  <c r="N941" i="5"/>
  <c r="N1014" i="5"/>
  <c r="N838" i="5"/>
  <c r="N1042" i="5"/>
  <c r="N455" i="5"/>
  <c r="N853" i="5"/>
  <c r="N355" i="5"/>
  <c r="N408" i="5"/>
  <c r="N507" i="5"/>
  <c r="N1028" i="5"/>
  <c r="N947" i="5"/>
  <c r="N1033" i="5"/>
  <c r="N1017" i="5"/>
  <c r="N467" i="5"/>
  <c r="N391" i="5"/>
  <c r="N836" i="5"/>
  <c r="N999" i="5"/>
  <c r="N298" i="5"/>
  <c r="N1037" i="5"/>
  <c r="N471" i="5"/>
  <c r="N1070" i="5"/>
  <c r="N493" i="5"/>
  <c r="N538" i="5"/>
  <c r="N304" i="5"/>
  <c r="N936" i="5"/>
  <c r="N926" i="5"/>
  <c r="N1056" i="5"/>
  <c r="N1075" i="5"/>
  <c r="N1079" i="5"/>
  <c r="N862" i="5"/>
  <c r="N290" i="5"/>
  <c r="N1051" i="5"/>
  <c r="N437" i="5"/>
  <c r="N1043" i="5"/>
  <c r="N351" i="5"/>
  <c r="N860" i="5"/>
  <c r="N282" i="5"/>
  <c r="N522" i="5"/>
  <c r="N389" i="5"/>
  <c r="N444" i="5"/>
  <c r="N1021" i="5"/>
  <c r="N481" i="5"/>
  <c r="N1085" i="5"/>
  <c r="N532" i="5"/>
  <c r="N451" i="5"/>
  <c r="N333" i="5"/>
  <c r="N345" i="5"/>
  <c r="N495" i="5"/>
  <c r="N312" i="5"/>
  <c r="N358" i="5"/>
  <c r="N534" i="5"/>
  <c r="N479" i="5"/>
  <c r="N981" i="5"/>
  <c r="N990" i="5"/>
  <c r="N913" i="5"/>
  <c r="N369" i="5"/>
  <c r="N461" i="5"/>
  <c r="N338" i="5"/>
  <c r="N1046" i="5"/>
  <c r="N833" i="5"/>
  <c r="N279" i="5"/>
  <c r="N1008" i="5"/>
  <c r="N874" i="5"/>
  <c r="N314" i="5"/>
  <c r="N480" i="5"/>
  <c r="N952" i="5"/>
  <c r="N400" i="5"/>
  <c r="N395" i="5"/>
  <c r="N1068" i="5"/>
  <c r="N520" i="5"/>
  <c r="N1035" i="5"/>
  <c r="N881" i="5"/>
  <c r="N928" i="5"/>
  <c r="D2011" i="20" l="1" a="1"/>
  <c r="D2011" i="20" s="1"/>
  <c r="A2011" i="20" s="1"/>
  <c r="B2010" i="20" a="1"/>
  <c r="B2010" i="20" s="1"/>
  <c r="C2008" i="20" a="1"/>
  <c r="C2008" i="20" s="1"/>
  <c r="C2006" i="20" a="1"/>
  <c r="C2006" i="20" s="1"/>
  <c r="D2004" i="20" a="1"/>
  <c r="D2004" i="20" s="1"/>
  <c r="D2002" i="20" a="1"/>
  <c r="D2002" i="20" s="1"/>
  <c r="A2002" i="20" s="1"/>
  <c r="B2001" i="20" a="1"/>
  <c r="B2001" i="20" s="1"/>
  <c r="C1999" i="20" a="1"/>
  <c r="C1999" i="20" s="1"/>
  <c r="D1997" i="20" a="1"/>
  <c r="D1997" i="20" s="1"/>
  <c r="D1995" i="20" a="1"/>
  <c r="D1995" i="20" s="1"/>
  <c r="D1993" i="20" a="1"/>
  <c r="D1993" i="20" s="1"/>
  <c r="B1992" i="20" a="1"/>
  <c r="B1992" i="20" s="1"/>
  <c r="B1990" i="20" a="1"/>
  <c r="B1990" i="20" s="1"/>
  <c r="C1988" i="20" a="1"/>
  <c r="C1988" i="20" s="1"/>
  <c r="D1986" i="20" a="1"/>
  <c r="D1986" i="20" s="1"/>
  <c r="D1984" i="20" a="1"/>
  <c r="D1984" i="20" s="1"/>
  <c r="C1983" i="20" a="1"/>
  <c r="C1983" i="20" s="1"/>
  <c r="B1980" i="20" a="1"/>
  <c r="B1980" i="20" s="1"/>
  <c r="B1978" i="20" a="1"/>
  <c r="B1978" i="20" s="1"/>
  <c r="B1976" i="20" a="1"/>
  <c r="B1976" i="20" s="1"/>
  <c r="B1974" i="20" a="1"/>
  <c r="B1974" i="20" s="1"/>
  <c r="C1972" i="20" a="1"/>
  <c r="C1972" i="20" s="1"/>
  <c r="D1970" i="20" a="1"/>
  <c r="D1970" i="20" s="1"/>
  <c r="B1969" i="20" a="1"/>
  <c r="B1969" i="20" s="1"/>
  <c r="C1967" i="20" a="1"/>
  <c r="C1967" i="20" s="1"/>
  <c r="C1965" i="20" a="1"/>
  <c r="C1965" i="20" s="1"/>
  <c r="C1963" i="20" a="1"/>
  <c r="C1963" i="20" s="1"/>
  <c r="D1961" i="20" a="1"/>
  <c r="D1961" i="20" s="1"/>
  <c r="D1959" i="20" a="1"/>
  <c r="D1959" i="20" s="1"/>
  <c r="D1957" i="20" a="1"/>
  <c r="D1957" i="20" s="1"/>
  <c r="A1957" i="20" s="1"/>
  <c r="B1956" i="20" a="1"/>
  <c r="B1956" i="20" s="1"/>
  <c r="B1954" i="20" a="1"/>
  <c r="B1954" i="20" s="1"/>
  <c r="C1952" i="20" a="1"/>
  <c r="C1952" i="20" s="1"/>
  <c r="D1950" i="20" a="1"/>
  <c r="D1950" i="20" s="1"/>
  <c r="D1948" i="20" a="1"/>
  <c r="D1948" i="20" s="1"/>
  <c r="B1945" i="20" a="1"/>
  <c r="B1945" i="20" s="1"/>
  <c r="B1943" i="20" a="1"/>
  <c r="B1943" i="20" s="1"/>
  <c r="C1941" i="20" a="1"/>
  <c r="C1941" i="20" s="1"/>
  <c r="D1939" i="20" a="1"/>
  <c r="D1939" i="20" s="1"/>
  <c r="D1937" i="20" a="1"/>
  <c r="D1937" i="20" s="1"/>
  <c r="C1934" i="20" a="1"/>
  <c r="C1934" i="20" s="1"/>
  <c r="C1932" i="20" a="1"/>
  <c r="C1932" i="20" s="1"/>
  <c r="C1930" i="20" a="1"/>
  <c r="C1930" i="20" s="1"/>
  <c r="C1928" i="20" a="1"/>
  <c r="C1928" i="20" s="1"/>
  <c r="C1926" i="20" a="1"/>
  <c r="C1926" i="20" s="1"/>
  <c r="D1924" i="20" a="1"/>
  <c r="D1924" i="20" s="1"/>
  <c r="D1922" i="20" a="1"/>
  <c r="D1922" i="20" s="1"/>
  <c r="B1921" i="20" a="1"/>
  <c r="B1921" i="20" s="1"/>
  <c r="C1919" i="20" a="1"/>
  <c r="C1919" i="20" s="1"/>
  <c r="C1917" i="20" a="1"/>
  <c r="C1917" i="20" s="1"/>
  <c r="D1915" i="20" a="1"/>
  <c r="D1915" i="20" s="1"/>
  <c r="D1913" i="20" a="1"/>
  <c r="D1913" i="20" s="1"/>
  <c r="B1912" i="20" a="1"/>
  <c r="B1912" i="20" s="1"/>
  <c r="C1910" i="20" a="1"/>
  <c r="C1910" i="20" s="1"/>
  <c r="C1908" i="20" a="1"/>
  <c r="C1908" i="20" s="1"/>
  <c r="D1906" i="20" a="1"/>
  <c r="D1906" i="20" s="1"/>
  <c r="D1904" i="20" a="1"/>
  <c r="D1904" i="20" s="1"/>
  <c r="B1903" i="20" a="1"/>
  <c r="B1903" i="20" s="1"/>
  <c r="C1901" i="20" a="1"/>
  <c r="C1901" i="20" s="1"/>
  <c r="C1899" i="20" a="1"/>
  <c r="C1899" i="20" s="1"/>
  <c r="D1897" i="20" a="1"/>
  <c r="D1897" i="20" s="1"/>
  <c r="D1895" i="20" a="1"/>
  <c r="D1895" i="20" s="1"/>
  <c r="B1892" i="20" a="1"/>
  <c r="B1892" i="20" s="1"/>
  <c r="B1890" i="20" a="1"/>
  <c r="B1890" i="20" s="1"/>
  <c r="B1888" i="20" a="1"/>
  <c r="B1888" i="20" s="1"/>
  <c r="B1886" i="20" a="1"/>
  <c r="B1886" i="20" s="1"/>
  <c r="B1884" i="20" a="1"/>
  <c r="B1884" i="20" s="1"/>
  <c r="B1882" i="20" a="1"/>
  <c r="B1882" i="20" s="1"/>
  <c r="B1880" i="20" a="1"/>
  <c r="B1880" i="20" s="1"/>
  <c r="B1878" i="20" a="1"/>
  <c r="B1878" i="20" s="1"/>
  <c r="B1876" i="20" a="1"/>
  <c r="B1876" i="20" s="1"/>
  <c r="B1874" i="20" a="1"/>
  <c r="B1874" i="20" s="1"/>
  <c r="B1872" i="20" a="1"/>
  <c r="B1872" i="20" s="1"/>
  <c r="D2009" i="20" a="1"/>
  <c r="D2009" i="20" s="1"/>
  <c r="B2008" i="20" a="1"/>
  <c r="B2008" i="20" s="1"/>
  <c r="B2006" i="20" a="1"/>
  <c r="B2006" i="20" s="1"/>
  <c r="C2004" i="20" a="1"/>
  <c r="C2004" i="20" s="1"/>
  <c r="D2000" i="20" a="1"/>
  <c r="D2000" i="20" s="1"/>
  <c r="A2000" i="20" s="1"/>
  <c r="B1999" i="20" a="1"/>
  <c r="B1999" i="20" s="1"/>
  <c r="C1997" i="20" a="1"/>
  <c r="C1997" i="20" s="1"/>
  <c r="C1995" i="20" a="1"/>
  <c r="C1995" i="20" s="1"/>
  <c r="C1993" i="20" a="1"/>
  <c r="C1993" i="20" s="1"/>
  <c r="D1991" i="20" a="1"/>
  <c r="D1991" i="20" s="1"/>
  <c r="D1989" i="20" a="1"/>
  <c r="D1989" i="20" s="1"/>
  <c r="A1989" i="20" s="1"/>
  <c r="B1988" i="20" a="1"/>
  <c r="B1988" i="20" s="1"/>
  <c r="C1986" i="20" a="1"/>
  <c r="C1986" i="20" s="1"/>
  <c r="B1983" i="20" a="1"/>
  <c r="B1983" i="20" s="1"/>
  <c r="C1981" i="20" a="1"/>
  <c r="C1981" i="20" s="1"/>
  <c r="D1979" i="20" a="1"/>
  <c r="D1979" i="20" s="1"/>
  <c r="D1977" i="20" a="1"/>
  <c r="D1977" i="20" s="1"/>
  <c r="A1977" i="20" s="1"/>
  <c r="D1975" i="20" a="1"/>
  <c r="D1975" i="20" s="1"/>
  <c r="A1975" i="20" s="1"/>
  <c r="D1973" i="20" a="1"/>
  <c r="D1973" i="20" s="1"/>
  <c r="B1972" i="20" a="1"/>
  <c r="B1972" i="20" s="1"/>
  <c r="D1968" i="20" a="1"/>
  <c r="D1968" i="20" s="1"/>
  <c r="B1967" i="20" a="1"/>
  <c r="B1967" i="20" s="1"/>
  <c r="B1965" i="20" a="1"/>
  <c r="B1965" i="20" s="1"/>
  <c r="B1963" i="20" a="1"/>
  <c r="B1963" i="20" s="1"/>
  <c r="C1961" i="20" a="1"/>
  <c r="C1961" i="20" s="1"/>
  <c r="C1959" i="20" a="1"/>
  <c r="C1959" i="20" s="1"/>
  <c r="C1957" i="20" a="1"/>
  <c r="C1957" i="20" s="1"/>
  <c r="D1955" i="20" a="1"/>
  <c r="D1955" i="20" s="1"/>
  <c r="B1952" i="20" a="1"/>
  <c r="B1952" i="20" s="1"/>
  <c r="C1950" i="20" a="1"/>
  <c r="C1950" i="20" s="1"/>
  <c r="C1948" i="20" a="1"/>
  <c r="C1948" i="20" s="1"/>
  <c r="D1946" i="20" a="1"/>
  <c r="D1946" i="20" s="1"/>
  <c r="D1944" i="20" a="1"/>
  <c r="D1944" i="20" s="1"/>
  <c r="D1942" i="20" a="1"/>
  <c r="D1942" i="20" s="1"/>
  <c r="B1941" i="20" a="1"/>
  <c r="B1941" i="20" s="1"/>
  <c r="C1939" i="20" a="1"/>
  <c r="C1939" i="20" s="1"/>
  <c r="C1937" i="20" a="1"/>
  <c r="C1937" i="20" s="1"/>
  <c r="D1935" i="20" a="1"/>
  <c r="D1935" i="20" s="1"/>
  <c r="B1934" i="20" a="1"/>
  <c r="B1934" i="20" s="1"/>
  <c r="B1932" i="20" a="1"/>
  <c r="B1932" i="20" s="1"/>
  <c r="B1930" i="20" a="1"/>
  <c r="B1930" i="20" s="1"/>
  <c r="B1928" i="20" a="1"/>
  <c r="B1928" i="20" s="1"/>
  <c r="B1926" i="20" a="1"/>
  <c r="B1926" i="20" s="1"/>
  <c r="C1924" i="20" a="1"/>
  <c r="C1924" i="20" s="1"/>
  <c r="D1920" i="20" a="1"/>
  <c r="D1920" i="20" s="1"/>
  <c r="B1919" i="20" a="1"/>
  <c r="B1919" i="20" s="1"/>
  <c r="B1917" i="20" a="1"/>
  <c r="B1917" i="20" s="1"/>
  <c r="C1915" i="20" a="1"/>
  <c r="C1915" i="20" s="1"/>
  <c r="D1911" i="20" a="1"/>
  <c r="D1911" i="20" s="1"/>
  <c r="B1910" i="20" a="1"/>
  <c r="B1910" i="20" s="1"/>
  <c r="B1908" i="20" a="1"/>
  <c r="B1908" i="20" s="1"/>
  <c r="C1906" i="20" a="1"/>
  <c r="C1906" i="20" s="1"/>
  <c r="D1902" i="20" a="1"/>
  <c r="D1902" i="20" s="1"/>
  <c r="A1902" i="20" s="1"/>
  <c r="B1901" i="20" a="1"/>
  <c r="B1901" i="20" s="1"/>
  <c r="B1899" i="20" a="1"/>
  <c r="B1899" i="20" s="1"/>
  <c r="C1897" i="20" a="1"/>
  <c r="C1897" i="20" s="1"/>
  <c r="C1895" i="20" a="1"/>
  <c r="C1895" i="20" s="1"/>
  <c r="D1893" i="20" a="1"/>
  <c r="D1893" i="20" s="1"/>
  <c r="D1891" i="20" a="1"/>
  <c r="D1891" i="20" s="1"/>
  <c r="A1891" i="20" s="1"/>
  <c r="D1889" i="20" a="1"/>
  <c r="D1889" i="20" s="1"/>
  <c r="D1887" i="20" a="1"/>
  <c r="D1887" i="20" s="1"/>
  <c r="D1885" i="20" a="1"/>
  <c r="D1885" i="20" s="1"/>
  <c r="D1883" i="20" a="1"/>
  <c r="D1883" i="20" s="1"/>
  <c r="D1881" i="20" a="1"/>
  <c r="D1881" i="20" s="1"/>
  <c r="D1879" i="20" a="1"/>
  <c r="D1879" i="20" s="1"/>
  <c r="A1879" i="20" s="1"/>
  <c r="D1877" i="20" a="1"/>
  <c r="D1877" i="20" s="1"/>
  <c r="D1875" i="20" a="1"/>
  <c r="D1875" i="20" s="1"/>
  <c r="D1873" i="20" a="1"/>
  <c r="D1873" i="20" s="1"/>
  <c r="D1871" i="20" a="1"/>
  <c r="D1871" i="20" s="1"/>
  <c r="B1868" i="20" a="1"/>
  <c r="B1868" i="20" s="1"/>
  <c r="B1866" i="20" a="1"/>
  <c r="B1866" i="20" s="1"/>
  <c r="B1864" i="20" a="1"/>
  <c r="B1864" i="20" s="1"/>
  <c r="C1862" i="20" a="1"/>
  <c r="C1862" i="20" s="1"/>
  <c r="C1860" i="20" a="1"/>
  <c r="C1860" i="20" s="1"/>
  <c r="D1858" i="20" a="1"/>
  <c r="D1858" i="20" s="1"/>
  <c r="B1857" i="20" a="1"/>
  <c r="B1857" i="20" s="1"/>
  <c r="C2011" i="20" a="1"/>
  <c r="C2011" i="20" s="1"/>
  <c r="C2009" i="20" a="1"/>
  <c r="C2009" i="20" s="1"/>
  <c r="D2007" i="20" a="1"/>
  <c r="D2007" i="20" s="1"/>
  <c r="D2005" i="20" a="1"/>
  <c r="D2005" i="20" s="1"/>
  <c r="B2004" i="20" a="1"/>
  <c r="B2004" i="20" s="1"/>
  <c r="C2002" i="20" a="1"/>
  <c r="C2002" i="20" s="1"/>
  <c r="C2000" i="20" a="1"/>
  <c r="C2000" i="20" s="1"/>
  <c r="D1998" i="20" a="1"/>
  <c r="D1998" i="20" s="1"/>
  <c r="B1997" i="20" a="1"/>
  <c r="B1997" i="20" s="1"/>
  <c r="B1995" i="20" a="1"/>
  <c r="B1995" i="20" s="1"/>
  <c r="B1993" i="20" a="1"/>
  <c r="B1993" i="20" s="1"/>
  <c r="C1991" i="20" a="1"/>
  <c r="C1991" i="20" s="1"/>
  <c r="C1989" i="20" a="1"/>
  <c r="C1989" i="20" s="1"/>
  <c r="D1987" i="20" a="1"/>
  <c r="D1987" i="20" s="1"/>
  <c r="A1987" i="20" s="1"/>
  <c r="B1986" i="20" a="1"/>
  <c r="B1986" i="20" s="1"/>
  <c r="C1984" i="20" a="1"/>
  <c r="C1984" i="20" s="1"/>
  <c r="D1982" i="20" a="1"/>
  <c r="D1982" i="20" s="1"/>
  <c r="B1981" i="20" a="1"/>
  <c r="B1981" i="20" s="1"/>
  <c r="C1979" i="20" a="1"/>
  <c r="C1979" i="20" s="1"/>
  <c r="C1977" i="20" a="1"/>
  <c r="C1977" i="20" s="1"/>
  <c r="C1975" i="20" a="1"/>
  <c r="C1975" i="20" s="1"/>
  <c r="C1973" i="20" a="1"/>
  <c r="C1973" i="20" s="1"/>
  <c r="C1970" i="20" a="1"/>
  <c r="C1970" i="20" s="1"/>
  <c r="D1966" i="20" a="1"/>
  <c r="D1966" i="20" s="1"/>
  <c r="D1964" i="20" a="1"/>
  <c r="D1964" i="20" s="1"/>
  <c r="A1964" i="20" s="1"/>
  <c r="D1962" i="20" a="1"/>
  <c r="D1962" i="20" s="1"/>
  <c r="A1962" i="20" s="1"/>
  <c r="B1961" i="20" a="1"/>
  <c r="B1961" i="20" s="1"/>
  <c r="B1959" i="20" a="1"/>
  <c r="B1959" i="20" s="1"/>
  <c r="B1957" i="20" a="1"/>
  <c r="B1957" i="20" s="1"/>
  <c r="C1955" i="20" a="1"/>
  <c r="C1955" i="20" s="1"/>
  <c r="D1953" i="20" a="1"/>
  <c r="D1953" i="20" s="1"/>
  <c r="A1953" i="20" s="1"/>
  <c r="D1951" i="20" a="1"/>
  <c r="D1951" i="20" s="1"/>
  <c r="A1951" i="20" s="1"/>
  <c r="B1950" i="20" a="1"/>
  <c r="B1950" i="20" s="1"/>
  <c r="B1948" i="20" a="1"/>
  <c r="B1948" i="20" s="1"/>
  <c r="C1946" i="20" a="1"/>
  <c r="C1946" i="20" s="1"/>
  <c r="C1944" i="20" a="1"/>
  <c r="C1944" i="20" s="1"/>
  <c r="C1942" i="20" a="1"/>
  <c r="C1942" i="20" s="1"/>
  <c r="B1939" i="20" a="1"/>
  <c r="B1939" i="20" s="1"/>
  <c r="B1937" i="20" a="1"/>
  <c r="B1937" i="20" s="1"/>
  <c r="C1935" i="20" a="1"/>
  <c r="C1935" i="20" s="1"/>
  <c r="D1933" i="20" a="1"/>
  <c r="D1933" i="20" s="1"/>
  <c r="D1931" i="20" a="1"/>
  <c r="D1931" i="20" s="1"/>
  <c r="D1929" i="20" a="1"/>
  <c r="D1929" i="20" s="1"/>
  <c r="A1929" i="20" s="1"/>
  <c r="D1927" i="20" a="1"/>
  <c r="D1927" i="20" s="1"/>
  <c r="A1927" i="20" s="1"/>
  <c r="D1925" i="20" a="1"/>
  <c r="D1925" i="20" s="1"/>
  <c r="B1924" i="20" a="1"/>
  <c r="B1924" i="20" s="1"/>
  <c r="C1922" i="20" a="1"/>
  <c r="C1922" i="20" s="1"/>
  <c r="C1920" i="20" a="1"/>
  <c r="C1920" i="20" s="1"/>
  <c r="D1918" i="20" a="1"/>
  <c r="D1918" i="20" s="1"/>
  <c r="A1918" i="20" s="1"/>
  <c r="B2011" i="20" a="1"/>
  <c r="B2011" i="20" s="1"/>
  <c r="B2009" i="20" a="1"/>
  <c r="B2009" i="20" s="1"/>
  <c r="C2007" i="20" a="1"/>
  <c r="C2007" i="20" s="1"/>
  <c r="D2003" i="20" a="1"/>
  <c r="D2003" i="20" s="1"/>
  <c r="B2002" i="20" a="1"/>
  <c r="B2002" i="20" s="1"/>
  <c r="B2000" i="20" a="1"/>
  <c r="B2000" i="20" s="1"/>
  <c r="D1996" i="20" a="1"/>
  <c r="D1996" i="20" s="1"/>
  <c r="A1996" i="20" s="1"/>
  <c r="D1994" i="20" a="1"/>
  <c r="D1994" i="20" s="1"/>
  <c r="A1994" i="20" s="1"/>
  <c r="D1992" i="20" a="1"/>
  <c r="D1992" i="20" s="1"/>
  <c r="B1991" i="20" a="1"/>
  <c r="B1991" i="20" s="1"/>
  <c r="B1989" i="20" a="1"/>
  <c r="B1989" i="20" s="1"/>
  <c r="C1987" i="20" a="1"/>
  <c r="C1987" i="20" s="1"/>
  <c r="D1985" i="20" a="1"/>
  <c r="D1985" i="20" s="1"/>
  <c r="B1984" i="20" a="1"/>
  <c r="B1984" i="20" s="1"/>
  <c r="C1982" i="20" a="1"/>
  <c r="C1982" i="20" s="1"/>
  <c r="B1979" i="20" a="1"/>
  <c r="B1979" i="20" s="1"/>
  <c r="B1977" i="20" a="1"/>
  <c r="B1977" i="20" s="1"/>
  <c r="B1975" i="20" a="1"/>
  <c r="B1975" i="20" s="1"/>
  <c r="B1973" i="20" a="1"/>
  <c r="B1973" i="20" s="1"/>
  <c r="D1971" i="20" a="1"/>
  <c r="D1971" i="20" s="1"/>
  <c r="B1970" i="20" a="1"/>
  <c r="B1970" i="20" s="1"/>
  <c r="C1968" i="20" a="1"/>
  <c r="C1968" i="20" s="1"/>
  <c r="C1966" i="20" a="1"/>
  <c r="C1966" i="20" s="1"/>
  <c r="C1964" i="20" a="1"/>
  <c r="C1964" i="20" s="1"/>
  <c r="D1960" i="20" a="1"/>
  <c r="D1960" i="20" s="1"/>
  <c r="A1960" i="20" s="1"/>
  <c r="D1958" i="20" a="1"/>
  <c r="D1958" i="20" s="1"/>
  <c r="A1958" i="20" s="1"/>
  <c r="D1956" i="20" a="1"/>
  <c r="D1956" i="20" s="1"/>
  <c r="B1955" i="20" a="1"/>
  <c r="B1955" i="20" s="1"/>
  <c r="C1953" i="20" a="1"/>
  <c r="C1953" i="20" s="1"/>
  <c r="D1949" i="20" a="1"/>
  <c r="D1949" i="20" s="1"/>
  <c r="D1947" i="20" a="1"/>
  <c r="D1947" i="20" s="1"/>
  <c r="B1946" i="20" a="1"/>
  <c r="B1946" i="20" s="1"/>
  <c r="B1944" i="20" a="1"/>
  <c r="B1944" i="20" s="1"/>
  <c r="B1942" i="20" a="1"/>
  <c r="B1942" i="20" s="1"/>
  <c r="D1940" i="20" a="1"/>
  <c r="D1940" i="20" s="1"/>
  <c r="D1938" i="20" a="1"/>
  <c r="D1938" i="20" s="1"/>
  <c r="A1938" i="20" s="1"/>
  <c r="D1936" i="20" a="1"/>
  <c r="D1936" i="20" s="1"/>
  <c r="A1936" i="20" s="1"/>
  <c r="B1935" i="20" a="1"/>
  <c r="B1935" i="20" s="1"/>
  <c r="C1933" i="20" a="1"/>
  <c r="C1933" i="20" s="1"/>
  <c r="C1931" i="20" a="1"/>
  <c r="C1931" i="20" s="1"/>
  <c r="C1929" i="20" a="1"/>
  <c r="C1929" i="20" s="1"/>
  <c r="C1927" i="20" a="1"/>
  <c r="C1927" i="20" s="1"/>
  <c r="D1923" i="20" a="1"/>
  <c r="D1923" i="20" s="1"/>
  <c r="A1923" i="20" s="1"/>
  <c r="B1922" i="20" a="1"/>
  <c r="B1922" i="20" s="1"/>
  <c r="B1920" i="20" a="1"/>
  <c r="B1920" i="20" s="1"/>
  <c r="C1918" i="20" a="1"/>
  <c r="C1918" i="20" s="1"/>
  <c r="D1914" i="20" a="1"/>
  <c r="D1914" i="20" s="1"/>
  <c r="B1913" i="20" a="1"/>
  <c r="B1913" i="20" s="1"/>
  <c r="B1911" i="20" a="1"/>
  <c r="B1911" i="20" s="1"/>
  <c r="C1909" i="20" a="1"/>
  <c r="C1909" i="20" s="1"/>
  <c r="D1905" i="20" a="1"/>
  <c r="D1905" i="20" s="1"/>
  <c r="B1904" i="20" a="1"/>
  <c r="B1904" i="20" s="1"/>
  <c r="B1902" i="20" a="1"/>
  <c r="B1902" i="20" s="1"/>
  <c r="C1900" i="20" a="1"/>
  <c r="C1900" i="20" s="1"/>
  <c r="D1896" i="20" a="1"/>
  <c r="D1896" i="20" s="1"/>
  <c r="A1896" i="20" s="1"/>
  <c r="D1894" i="20" a="1"/>
  <c r="D1894" i="20" s="1"/>
  <c r="B1893" i="20" a="1"/>
  <c r="B1893" i="20" s="1"/>
  <c r="B1891" i="20" a="1"/>
  <c r="B1891" i="20" s="1"/>
  <c r="B1889" i="20" a="1"/>
  <c r="B1889" i="20" s="1"/>
  <c r="B1887" i="20" a="1"/>
  <c r="B1887" i="20" s="1"/>
  <c r="B1885" i="20" a="1"/>
  <c r="B1885" i="20" s="1"/>
  <c r="B1883" i="20" a="1"/>
  <c r="B1883" i="20" s="1"/>
  <c r="B1881" i="20" a="1"/>
  <c r="B1881" i="20" s="1"/>
  <c r="B1879" i="20" a="1"/>
  <c r="B1879" i="20" s="1"/>
  <c r="B1877" i="20" a="1"/>
  <c r="B1877" i="20" s="1"/>
  <c r="B1875" i="20" a="1"/>
  <c r="B1875" i="20" s="1"/>
  <c r="B1873" i="20" a="1"/>
  <c r="B1873" i="20" s="1"/>
  <c r="C2010" i="20" a="1"/>
  <c r="C2010" i="20" s="1"/>
  <c r="D2006" i="20" a="1"/>
  <c r="D2006" i="20" s="1"/>
  <c r="B2005" i="20" a="1"/>
  <c r="B2005" i="20" s="1"/>
  <c r="B2003" i="20" a="1"/>
  <c r="B2003" i="20" s="1"/>
  <c r="C2001" i="20" a="1"/>
  <c r="C2001" i="20" s="1"/>
  <c r="B1998" i="20" a="1"/>
  <c r="B1998" i="20" s="1"/>
  <c r="B1996" i="20" a="1"/>
  <c r="B1996" i="20" s="1"/>
  <c r="B1994" i="20" a="1"/>
  <c r="B1994" i="20" s="1"/>
  <c r="C1992" i="20" a="1"/>
  <c r="C1992" i="20" s="1"/>
  <c r="C1990" i="20" a="1"/>
  <c r="C1990" i="20" s="1"/>
  <c r="B1985" i="20" a="1"/>
  <c r="B1985" i="20" s="1"/>
  <c r="D1983" i="20" a="1"/>
  <c r="D1983" i="20" s="1"/>
  <c r="D1981" i="20" a="1"/>
  <c r="D1981" i="20" s="1"/>
  <c r="A1981" i="20" s="1"/>
  <c r="C1980" i="20" a="1"/>
  <c r="C1980" i="20" s="1"/>
  <c r="C1978" i="20" a="1"/>
  <c r="C1978" i="20" s="1"/>
  <c r="C1976" i="20" a="1"/>
  <c r="C1976" i="20" s="1"/>
  <c r="C1974" i="20" a="1"/>
  <c r="C1974" i="20" s="1"/>
  <c r="B1971" i="20" a="1"/>
  <c r="B1971" i="20" s="1"/>
  <c r="C1969" i="20" a="1"/>
  <c r="C1969" i="20" s="1"/>
  <c r="D1967" i="20" a="1"/>
  <c r="D1967" i="20" s="1"/>
  <c r="A1967" i="20" s="1"/>
  <c r="D1965" i="20" a="1"/>
  <c r="D1965" i="20" s="1"/>
  <c r="D1963" i="20" a="1"/>
  <c r="D1963" i="20" s="1"/>
  <c r="B1962" i="20" a="1"/>
  <c r="B1962" i="20" s="1"/>
  <c r="B1960" i="20" a="1"/>
  <c r="B1960" i="20" s="1"/>
  <c r="B1958" i="20" a="1"/>
  <c r="B1958" i="20" s="1"/>
  <c r="C1956" i="20" a="1"/>
  <c r="C1956" i="20" s="1"/>
  <c r="C1954" i="20" a="1"/>
  <c r="C1954" i="20" s="1"/>
  <c r="D1952" i="20" a="1"/>
  <c r="D1952" i="20" s="1"/>
  <c r="B1951" i="20" a="1"/>
  <c r="B1951" i="20" s="1"/>
  <c r="B1949" i="20" a="1"/>
  <c r="B1949" i="20" s="1"/>
  <c r="B1947" i="20" a="1"/>
  <c r="B1947" i="20" s="1"/>
  <c r="C1945" i="20" a="1"/>
  <c r="C1945" i="20" s="1"/>
  <c r="C1943" i="20" a="1"/>
  <c r="C1943" i="20" s="1"/>
  <c r="D1941" i="20" a="1"/>
  <c r="D1941" i="20" s="1"/>
  <c r="B1940" i="20" a="1"/>
  <c r="B1940" i="20" s="1"/>
  <c r="B1938" i="20" a="1"/>
  <c r="B1938" i="20" s="1"/>
  <c r="B1936" i="20" a="1"/>
  <c r="B1936" i="20" s="1"/>
  <c r="D1934" i="20" a="1"/>
  <c r="D1934" i="20" s="1"/>
  <c r="D1932" i="20" a="1"/>
  <c r="D1932" i="20" s="1"/>
  <c r="D1930" i="20" a="1"/>
  <c r="D1930" i="20" s="1"/>
  <c r="D1928" i="20" a="1"/>
  <c r="D1928" i="20" s="1"/>
  <c r="A1928" i="20" s="1"/>
  <c r="D1926" i="20" a="1"/>
  <c r="D1926" i="20" s="1"/>
  <c r="A1926" i="20" s="1"/>
  <c r="B1925" i="20" a="1"/>
  <c r="B1925" i="20" s="1"/>
  <c r="B1923" i="20" a="1"/>
  <c r="B1923" i="20" s="1"/>
  <c r="C1921" i="20" a="1"/>
  <c r="C1921" i="20" s="1"/>
  <c r="D1917" i="20" a="1"/>
  <c r="D1917" i="20" s="1"/>
  <c r="B1916" i="20" a="1"/>
  <c r="B1916" i="20" s="1"/>
  <c r="B1914" i="20" a="1"/>
  <c r="B1914" i="20" s="1"/>
  <c r="C1912" i="20" a="1"/>
  <c r="C1912" i="20" s="1"/>
  <c r="D1908" i="20" a="1"/>
  <c r="D1908" i="20" s="1"/>
  <c r="B1907" i="20" a="1"/>
  <c r="B1907" i="20" s="1"/>
  <c r="B1905" i="20" a="1"/>
  <c r="B1905" i="20" s="1"/>
  <c r="C1903" i="20" a="1"/>
  <c r="C1903" i="20" s="1"/>
  <c r="D1899" i="20" a="1"/>
  <c r="D1899" i="20" s="1"/>
  <c r="B1898" i="20" a="1"/>
  <c r="B1898" i="20" s="1"/>
  <c r="B1896" i="20" a="1"/>
  <c r="B1896" i="20" s="1"/>
  <c r="B1894" i="20" a="1"/>
  <c r="B1894" i="20" s="1"/>
  <c r="C1892" i="20" a="1"/>
  <c r="C1892" i="20" s="1"/>
  <c r="C1890" i="20" a="1"/>
  <c r="C1890" i="20" s="1"/>
  <c r="C1888" i="20" a="1"/>
  <c r="C1888" i="20" s="1"/>
  <c r="C1886" i="20" a="1"/>
  <c r="C1886" i="20" s="1"/>
  <c r="C1884" i="20" a="1"/>
  <c r="C1884" i="20" s="1"/>
  <c r="C1882" i="20" a="1"/>
  <c r="C1882" i="20" s="1"/>
  <c r="C1880" i="20" a="1"/>
  <c r="C1880" i="20" s="1"/>
  <c r="C1878" i="20" a="1"/>
  <c r="C1878" i="20" s="1"/>
  <c r="C1876" i="20" a="1"/>
  <c r="C1876" i="20" s="1"/>
  <c r="C1874" i="20" a="1"/>
  <c r="C1874" i="20" s="1"/>
  <c r="C1872" i="20" a="1"/>
  <c r="C1872" i="20" s="1"/>
  <c r="C1870" i="20" a="1"/>
  <c r="C1870" i="20" s="1"/>
  <c r="D1868" i="20" a="1"/>
  <c r="D1868" i="20" s="1"/>
  <c r="D1866" i="20" a="1"/>
  <c r="D1866" i="20" s="1"/>
  <c r="A1866" i="20" s="1"/>
  <c r="D1864" i="20" a="1"/>
  <c r="D1864" i="20" s="1"/>
  <c r="B1861" i="20" a="1"/>
  <c r="B1861" i="20" s="1"/>
  <c r="C1859" i="20" a="1"/>
  <c r="C1859" i="20" s="1"/>
  <c r="D2010" i="20" a="1"/>
  <c r="D2010" i="20" s="1"/>
  <c r="D1999" i="20" a="1"/>
  <c r="D1999" i="20" s="1"/>
  <c r="D1988" i="20" a="1"/>
  <c r="D1988" i="20" s="1"/>
  <c r="A1988" i="20" s="1"/>
  <c r="D1978" i="20" a="1"/>
  <c r="D1978" i="20" s="1"/>
  <c r="B1968" i="20" a="1"/>
  <c r="B1968" i="20" s="1"/>
  <c r="D1945" i="20" a="1"/>
  <c r="D1945" i="20" s="1"/>
  <c r="C1923" i="20" a="1"/>
  <c r="C1923" i="20" s="1"/>
  <c r="B1915" i="20" a="1"/>
  <c r="B1915" i="20" s="1"/>
  <c r="D1909" i="20" a="1"/>
  <c r="D1909" i="20" s="1"/>
  <c r="A1909" i="20" s="1"/>
  <c r="C1904" i="20" a="1"/>
  <c r="C1904" i="20" s="1"/>
  <c r="D1898" i="20" a="1"/>
  <c r="D1898" i="20" s="1"/>
  <c r="A1898" i="20" s="1"/>
  <c r="C1893" i="20" a="1"/>
  <c r="C1893" i="20" s="1"/>
  <c r="C1887" i="20" a="1"/>
  <c r="C1887" i="20" s="1"/>
  <c r="C1881" i="20" a="1"/>
  <c r="C1881" i="20" s="1"/>
  <c r="C1875" i="20" a="1"/>
  <c r="C1875" i="20" s="1"/>
  <c r="D1870" i="20" a="1"/>
  <c r="D1870" i="20" s="1"/>
  <c r="D1867" i="20" a="1"/>
  <c r="D1867" i="20" s="1"/>
  <c r="B1865" i="20" a="1"/>
  <c r="B1865" i="20" s="1"/>
  <c r="B1862" i="20" a="1"/>
  <c r="B1862" i="20" s="1"/>
  <c r="D1859" i="20" a="1"/>
  <c r="D1859" i="20" s="1"/>
  <c r="C1857" i="20" a="1"/>
  <c r="C1857" i="20" s="1"/>
  <c r="C1855" i="20" a="1"/>
  <c r="C1855" i="20" s="1"/>
  <c r="D1853" i="20" a="1"/>
  <c r="D1853" i="20" s="1"/>
  <c r="D1851" i="20" a="1"/>
  <c r="D1851" i="20" s="1"/>
  <c r="D1849" i="20" a="1"/>
  <c r="D1849" i="20" s="1"/>
  <c r="C1844" i="20" a="1"/>
  <c r="C1844" i="20" s="1"/>
  <c r="C1842" i="20" a="1"/>
  <c r="C1842" i="20" s="1"/>
  <c r="D1840" i="20" a="1"/>
  <c r="D1840" i="20" s="1"/>
  <c r="B1839" i="20" a="1"/>
  <c r="B1839" i="20" s="1"/>
  <c r="B1837" i="20" a="1"/>
  <c r="B1837" i="20" s="1"/>
  <c r="B1835" i="20" a="1"/>
  <c r="B1835" i="20" s="1"/>
  <c r="B1833" i="20" a="1"/>
  <c r="B1833" i="20" s="1"/>
  <c r="B1831" i="20" a="1"/>
  <c r="B1831" i="20" s="1"/>
  <c r="B1829" i="20" a="1"/>
  <c r="B1829" i="20" s="1"/>
  <c r="B1827" i="20" a="1"/>
  <c r="B1827" i="20" s="1"/>
  <c r="B1825" i="20" a="1"/>
  <c r="B1825" i="20" s="1"/>
  <c r="B1823" i="20" a="1"/>
  <c r="B1823" i="20" s="1"/>
  <c r="B1821" i="20" a="1"/>
  <c r="B1821" i="20" s="1"/>
  <c r="B1819" i="20" a="1"/>
  <c r="B1819" i="20" s="1"/>
  <c r="B1817" i="20" a="1"/>
  <c r="B1817" i="20" s="1"/>
  <c r="C1815" i="20" a="1"/>
  <c r="C1815" i="20" s="1"/>
  <c r="D1813" i="20" a="1"/>
  <c r="D1813" i="20" s="1"/>
  <c r="A1813" i="20" s="1"/>
  <c r="D1811" i="20" a="1"/>
  <c r="D1811" i="20" s="1"/>
  <c r="D1806" i="20" a="1"/>
  <c r="D1806" i="20" s="1"/>
  <c r="C1805" i="20" a="1"/>
  <c r="C1805" i="20" s="1"/>
  <c r="C1803" i="20" a="1"/>
  <c r="C1803" i="20" s="1"/>
  <c r="C1801" i="20" a="1"/>
  <c r="C1801" i="20" s="1"/>
  <c r="C1799" i="20" a="1"/>
  <c r="C1799" i="20" s="1"/>
  <c r="C1797" i="20" a="1"/>
  <c r="C1797" i="20" s="1"/>
  <c r="D1795" i="20" a="1"/>
  <c r="D1795" i="20" s="1"/>
  <c r="D1792" i="20" a="1"/>
  <c r="D1792" i="20" s="1"/>
  <c r="A1792" i="20" s="1"/>
  <c r="C1791" i="20" a="1"/>
  <c r="C1791" i="20" s="1"/>
  <c r="D1789" i="20" a="1"/>
  <c r="D1789" i="20" s="1"/>
  <c r="A1789" i="20" s="1"/>
  <c r="C1786" i="20" a="1"/>
  <c r="C1786" i="20" s="1"/>
  <c r="D1784" i="20" a="1"/>
  <c r="D1784" i="20" s="1"/>
  <c r="D1782" i="20" a="1"/>
  <c r="D1782" i="20" s="1"/>
  <c r="C1779" i="20" a="1"/>
  <c r="C1779" i="20" s="1"/>
  <c r="B1778" i="20" a="1"/>
  <c r="B1778" i="20" s="1"/>
  <c r="B1776" i="20" a="1"/>
  <c r="B1776" i="20" s="1"/>
  <c r="D1774" i="20" a="1"/>
  <c r="D1774" i="20" s="1"/>
  <c r="D2008" i="20" a="1"/>
  <c r="D2008" i="20" s="1"/>
  <c r="C1998" i="20" a="1"/>
  <c r="C1998" i="20" s="1"/>
  <c r="B1987" i="20" a="1"/>
  <c r="B1987" i="20" s="1"/>
  <c r="D1976" i="20" a="1"/>
  <c r="D1976" i="20" s="1"/>
  <c r="B1966" i="20" a="1"/>
  <c r="B1966" i="20" s="1"/>
  <c r="D1954" i="20" a="1"/>
  <c r="D1954" i="20" s="1"/>
  <c r="D1943" i="20" a="1"/>
  <c r="D1943" i="20" s="1"/>
  <c r="B1933" i="20" a="1"/>
  <c r="B1933" i="20" s="1"/>
  <c r="D1921" i="20" a="1"/>
  <c r="D1921" i="20" s="1"/>
  <c r="C1914" i="20" a="1"/>
  <c r="C1914" i="20" s="1"/>
  <c r="B1909" i="20" a="1"/>
  <c r="B1909" i="20" s="1"/>
  <c r="D1903" i="20" a="1"/>
  <c r="D1903" i="20" s="1"/>
  <c r="C1898" i="20" a="1"/>
  <c r="C1898" i="20" s="1"/>
  <c r="D1892" i="20" a="1"/>
  <c r="D1892" i="20" s="1"/>
  <c r="D1886" i="20" a="1"/>
  <c r="D1886" i="20" s="1"/>
  <c r="A1886" i="20" s="1"/>
  <c r="D1880" i="20" a="1"/>
  <c r="D1880" i="20" s="1"/>
  <c r="A1880" i="20" s="1"/>
  <c r="D1874" i="20" a="1"/>
  <c r="D1874" i="20" s="1"/>
  <c r="A1874" i="20" s="1"/>
  <c r="B1870" i="20" a="1"/>
  <c r="B1870" i="20" s="1"/>
  <c r="C1867" i="20" a="1"/>
  <c r="C1867" i="20" s="1"/>
  <c r="C1864" i="20" a="1"/>
  <c r="C1864" i="20" s="1"/>
  <c r="D1861" i="20" a="1"/>
  <c r="D1861" i="20" s="1"/>
  <c r="B1859" i="20" a="1"/>
  <c r="B1859" i="20" s="1"/>
  <c r="B1855" i="20" a="1"/>
  <c r="B1855" i="20" s="1"/>
  <c r="C1853" i="20" a="1"/>
  <c r="C1853" i="20" s="1"/>
  <c r="C1851" i="20" a="1"/>
  <c r="C1851" i="20" s="1"/>
  <c r="C1849" i="20" a="1"/>
  <c r="C1849" i="20" s="1"/>
  <c r="D1847" i="20" a="1"/>
  <c r="D1847" i="20" s="1"/>
  <c r="A1847" i="20" s="1"/>
  <c r="B1846" i="20" a="1"/>
  <c r="B1846" i="20" s="1"/>
  <c r="B1844" i="20" a="1"/>
  <c r="B1844" i="20" s="1"/>
  <c r="B1842" i="20" a="1"/>
  <c r="B1842" i="20" s="1"/>
  <c r="C1840" i="20" a="1"/>
  <c r="C1840" i="20" s="1"/>
  <c r="D1838" i="20" a="1"/>
  <c r="D1838" i="20" s="1"/>
  <c r="D1836" i="20" a="1"/>
  <c r="D1836" i="20" s="1"/>
  <c r="A1836" i="20" s="1"/>
  <c r="D1834" i="20" a="1"/>
  <c r="D1834" i="20" s="1"/>
  <c r="A1834" i="20" s="1"/>
  <c r="D1832" i="20" a="1"/>
  <c r="D1832" i="20" s="1"/>
  <c r="A1832" i="20" s="1"/>
  <c r="D1830" i="20" a="1"/>
  <c r="D1830" i="20" s="1"/>
  <c r="D1828" i="20" a="1"/>
  <c r="D1828" i="20" s="1"/>
  <c r="D1826" i="20" a="1"/>
  <c r="D1826" i="20" s="1"/>
  <c r="D1824" i="20" a="1"/>
  <c r="D1824" i="20" s="1"/>
  <c r="A1824" i="20" s="1"/>
  <c r="D1822" i="20" a="1"/>
  <c r="D1822" i="20" s="1"/>
  <c r="D1820" i="20" a="1"/>
  <c r="D1820" i="20" s="1"/>
  <c r="D1818" i="20" a="1"/>
  <c r="D1818" i="20" s="1"/>
  <c r="A1818" i="20" s="1"/>
  <c r="D1816" i="20" a="1"/>
  <c r="D1816" i="20" s="1"/>
  <c r="B1815" i="20" a="1"/>
  <c r="B1815" i="20" s="1"/>
  <c r="C1813" i="20" a="1"/>
  <c r="C1813" i="20" s="1"/>
  <c r="C1811" i="20" a="1"/>
  <c r="C1811" i="20" s="1"/>
  <c r="D1809" i="20" a="1"/>
  <c r="D1809" i="20" s="1"/>
  <c r="B1808" i="20" a="1"/>
  <c r="B1808" i="20" s="1"/>
  <c r="C1806" i="20" a="1"/>
  <c r="C1806" i="20" s="1"/>
  <c r="B1805" i="20" a="1"/>
  <c r="B1805" i="20" s="1"/>
  <c r="B1803" i="20" a="1"/>
  <c r="B1803" i="20" s="1"/>
  <c r="B1801" i="20" a="1"/>
  <c r="B1801" i="20" s="1"/>
  <c r="B1799" i="20" a="1"/>
  <c r="B1799" i="20" s="1"/>
  <c r="B1797" i="20" a="1"/>
  <c r="B1797" i="20" s="1"/>
  <c r="C1795" i="20" a="1"/>
  <c r="C1795" i="20" s="1"/>
  <c r="B1794" i="20" a="1"/>
  <c r="B1794" i="20" s="1"/>
  <c r="C1792" i="20" a="1"/>
  <c r="C1792" i="20" s="1"/>
  <c r="B1791" i="20" a="1"/>
  <c r="B1791" i="20" s="1"/>
  <c r="C1789" i="20" a="1"/>
  <c r="C1789" i="20" s="1"/>
  <c r="D1787" i="20" a="1"/>
  <c r="D1787" i="20" s="1"/>
  <c r="A1787" i="20" s="1"/>
  <c r="B1786" i="20" a="1"/>
  <c r="B1786" i="20" s="1"/>
  <c r="B2007" i="20" a="1"/>
  <c r="B2007" i="20" s="1"/>
  <c r="C1996" i="20" a="1"/>
  <c r="C1996" i="20" s="1"/>
  <c r="C1985" i="20" a="1"/>
  <c r="C1985" i="20" s="1"/>
  <c r="D1974" i="20" a="1"/>
  <c r="D1974" i="20" s="1"/>
  <c r="B1964" i="20" a="1"/>
  <c r="B1964" i="20" s="1"/>
  <c r="B1953" i="20" a="1"/>
  <c r="B1953" i="20" s="1"/>
  <c r="B1931" i="20" a="1"/>
  <c r="B1931" i="20" s="1"/>
  <c r="D1919" i="20" a="1"/>
  <c r="D1919" i="20" s="1"/>
  <c r="A1919" i="20" s="1"/>
  <c r="C1913" i="20" a="1"/>
  <c r="C1913" i="20" s="1"/>
  <c r="D1907" i="20" a="1"/>
  <c r="D1907" i="20" s="1"/>
  <c r="A1907" i="20" s="1"/>
  <c r="C1902" i="20" a="1"/>
  <c r="C1902" i="20" s="1"/>
  <c r="B1897" i="20" a="1"/>
  <c r="B1897" i="20" s="1"/>
  <c r="C1891" i="20" a="1"/>
  <c r="C1891" i="20" s="1"/>
  <c r="C1885" i="20" a="1"/>
  <c r="C1885" i="20" s="1"/>
  <c r="C1879" i="20" a="1"/>
  <c r="C1879" i="20" s="1"/>
  <c r="C1873" i="20" a="1"/>
  <c r="C1873" i="20" s="1"/>
  <c r="D1869" i="20" a="1"/>
  <c r="D1869" i="20" s="1"/>
  <c r="A1869" i="20" s="1"/>
  <c r="B1867" i="20" a="1"/>
  <c r="B1867" i="20" s="1"/>
  <c r="D1863" i="20" a="1"/>
  <c r="D1863" i="20" s="1"/>
  <c r="C1861" i="20" a="1"/>
  <c r="C1861" i="20" s="1"/>
  <c r="C1858" i="20" a="1"/>
  <c r="C1858" i="20" s="1"/>
  <c r="D1856" i="20" a="1"/>
  <c r="D1856" i="20" s="1"/>
  <c r="D1854" i="20" a="1"/>
  <c r="D1854" i="20" s="1"/>
  <c r="A1854" i="20" s="1"/>
  <c r="B1853" i="20" a="1"/>
  <c r="B1853" i="20" s="1"/>
  <c r="B1851" i="20" a="1"/>
  <c r="B1851" i="20" s="1"/>
  <c r="B1849" i="20" a="1"/>
  <c r="B1849" i="20" s="1"/>
  <c r="C1847" i="20" a="1"/>
  <c r="C1847" i="20" s="1"/>
  <c r="D1845" i="20" a="1"/>
  <c r="D1845" i="20" s="1"/>
  <c r="D1843" i="20" a="1"/>
  <c r="D1843" i="20" s="1"/>
  <c r="C1838" i="20" a="1"/>
  <c r="C1838" i="20" s="1"/>
  <c r="C1836" i="20" a="1"/>
  <c r="C1836" i="20" s="1"/>
  <c r="C1834" i="20" a="1"/>
  <c r="C1834" i="20" s="1"/>
  <c r="C1832" i="20" a="1"/>
  <c r="C1832" i="20" s="1"/>
  <c r="C1830" i="20" a="1"/>
  <c r="C1830" i="20" s="1"/>
  <c r="C1828" i="20" a="1"/>
  <c r="C1828" i="20" s="1"/>
  <c r="C1826" i="20" a="1"/>
  <c r="C1826" i="20" s="1"/>
  <c r="C1824" i="20" a="1"/>
  <c r="C1824" i="20" s="1"/>
  <c r="C1822" i="20" a="1"/>
  <c r="C1822" i="20" s="1"/>
  <c r="C1820" i="20" a="1"/>
  <c r="C1820" i="20" s="1"/>
  <c r="C1818" i="20" a="1"/>
  <c r="C1818" i="20" s="1"/>
  <c r="C1816" i="20" a="1"/>
  <c r="C1816" i="20" s="1"/>
  <c r="D1814" i="20" a="1"/>
  <c r="D1814" i="20" s="1"/>
  <c r="B1813" i="20" a="1"/>
  <c r="B1813" i="20" s="1"/>
  <c r="B1811" i="20" a="1"/>
  <c r="B1811" i="20" s="1"/>
  <c r="C1809" i="20" a="1"/>
  <c r="C1809" i="20" s="1"/>
  <c r="D1804" i="20" a="1"/>
  <c r="D1804" i="20" s="1"/>
  <c r="A1804" i="20" s="1"/>
  <c r="D1802" i="20" a="1"/>
  <c r="D1802" i="20" s="1"/>
  <c r="A1802" i="20" s="1"/>
  <c r="D1800" i="20" a="1"/>
  <c r="D1800" i="20" s="1"/>
  <c r="D1798" i="20" a="1"/>
  <c r="D1798" i="20" s="1"/>
  <c r="C2005" i="20" a="1"/>
  <c r="C2005" i="20" s="1"/>
  <c r="C1994" i="20" a="1"/>
  <c r="C1994" i="20" s="1"/>
  <c r="D1972" i="20" a="1"/>
  <c r="D1972" i="20" s="1"/>
  <c r="C1962" i="20" a="1"/>
  <c r="C1962" i="20" s="1"/>
  <c r="C1951" i="20" a="1"/>
  <c r="C1951" i="20" s="1"/>
  <c r="C1940" i="20" a="1"/>
  <c r="C1940" i="20" s="1"/>
  <c r="B1929" i="20" a="1"/>
  <c r="B1929" i="20" s="1"/>
  <c r="B1918" i="20" a="1"/>
  <c r="B1918" i="20" s="1"/>
  <c r="D1912" i="20" a="1"/>
  <c r="D1912" i="20" s="1"/>
  <c r="C1907" i="20" a="1"/>
  <c r="C1907" i="20" s="1"/>
  <c r="D1901" i="20" a="1"/>
  <c r="D1901" i="20" s="1"/>
  <c r="C1896" i="20" a="1"/>
  <c r="C1896" i="20" s="1"/>
  <c r="D1890" i="20" a="1"/>
  <c r="D1890" i="20" s="1"/>
  <c r="A1890" i="20" s="1"/>
  <c r="D1884" i="20" a="1"/>
  <c r="D1884" i="20" s="1"/>
  <c r="A1884" i="20" s="1"/>
  <c r="D1878" i="20" a="1"/>
  <c r="D1878" i="20" s="1"/>
  <c r="D1872" i="20" a="1"/>
  <c r="D1872" i="20" s="1"/>
  <c r="A1872" i="20" s="1"/>
  <c r="C1869" i="20" a="1"/>
  <c r="C1869" i="20" s="1"/>
  <c r="C1866" i="20" a="1"/>
  <c r="C1866" i="20" s="1"/>
  <c r="C1863" i="20" a="1"/>
  <c r="C1863" i="20" s="1"/>
  <c r="D1860" i="20" a="1"/>
  <c r="D1860" i="20" s="1"/>
  <c r="B1858" i="20" a="1"/>
  <c r="B1858" i="20" s="1"/>
  <c r="C1856" i="20" a="1"/>
  <c r="C1856" i="20" s="1"/>
  <c r="C1854" i="20" a="1"/>
  <c r="C1854" i="20" s="1"/>
  <c r="D1852" i="20" a="1"/>
  <c r="D1852" i="20" s="1"/>
  <c r="D1850" i="20" a="1"/>
  <c r="D1850" i="20" s="1"/>
  <c r="A1850" i="20" s="1"/>
  <c r="D1848" i="20" a="1"/>
  <c r="D1848" i="20" s="1"/>
  <c r="A1848" i="20" s="1"/>
  <c r="B1847" i="20" a="1"/>
  <c r="B1847" i="20" s="1"/>
  <c r="C1845" i="20" a="1"/>
  <c r="C1845" i="20" s="1"/>
  <c r="C1843" i="20" a="1"/>
  <c r="C1843" i="20" s="1"/>
  <c r="D1841" i="20" a="1"/>
  <c r="D1841" i="20" s="1"/>
  <c r="B1840" i="20" a="1"/>
  <c r="B1840" i="20" s="1"/>
  <c r="B1838" i="20" a="1"/>
  <c r="B1838" i="20" s="1"/>
  <c r="B1836" i="20" a="1"/>
  <c r="B1836" i="20" s="1"/>
  <c r="B1834" i="20" a="1"/>
  <c r="B1834" i="20" s="1"/>
  <c r="B1832" i="20" a="1"/>
  <c r="B1832" i="20" s="1"/>
  <c r="B1830" i="20" a="1"/>
  <c r="B1830" i="20" s="1"/>
  <c r="B1828" i="20" a="1"/>
  <c r="B1828" i="20" s="1"/>
  <c r="B1826" i="20" a="1"/>
  <c r="B1826" i="20" s="1"/>
  <c r="B1824" i="20" a="1"/>
  <c r="B1824" i="20" s="1"/>
  <c r="B1822" i="20" a="1"/>
  <c r="B1822" i="20" s="1"/>
  <c r="B1820" i="20" a="1"/>
  <c r="B1820" i="20" s="1"/>
  <c r="B1818" i="20" a="1"/>
  <c r="B1818" i="20" s="1"/>
  <c r="B1816" i="20" a="1"/>
  <c r="B1816" i="20" s="1"/>
  <c r="C1814" i="20" a="1"/>
  <c r="C1814" i="20" s="1"/>
  <c r="D1812" i="20" a="1"/>
  <c r="D1812" i="20" s="1"/>
  <c r="D1810" i="20" a="1"/>
  <c r="D1810" i="20" s="1"/>
  <c r="A1810" i="20" s="1"/>
  <c r="B1809" i="20" a="1"/>
  <c r="B1809" i="20" s="1"/>
  <c r="D1807" i="20" a="1"/>
  <c r="D1807" i="20" s="1"/>
  <c r="B1806" i="20" a="1"/>
  <c r="B1806" i="20" s="1"/>
  <c r="C1804" i="20" a="1"/>
  <c r="C1804" i="20" s="1"/>
  <c r="C1802" i="20" a="1"/>
  <c r="C1802" i="20" s="1"/>
  <c r="C1800" i="20" a="1"/>
  <c r="C1800" i="20" s="1"/>
  <c r="C1798" i="20" a="1"/>
  <c r="C1798" i="20" s="1"/>
  <c r="C1796" i="20" a="1"/>
  <c r="C1796" i="20" s="1"/>
  <c r="B1795" i="20" a="1"/>
  <c r="B1795" i="20" s="1"/>
  <c r="D1793" i="20" a="1"/>
  <c r="D1793" i="20" s="1"/>
  <c r="B1792" i="20" a="1"/>
  <c r="B1792" i="20" s="1"/>
  <c r="D1790" i="20" a="1"/>
  <c r="D1790" i="20" s="1"/>
  <c r="D1788" i="20" a="1"/>
  <c r="D1788" i="20" s="1"/>
  <c r="B1787" i="20" a="1"/>
  <c r="B1787" i="20" s="1"/>
  <c r="C1785" i="20" a="1"/>
  <c r="C1785" i="20" s="1"/>
  <c r="D1783" i="20" a="1"/>
  <c r="D1783" i="20" s="1"/>
  <c r="A1783" i="20" s="1"/>
  <c r="D1781" i="20" a="1"/>
  <c r="D1781" i="20" s="1"/>
  <c r="C1780" i="20" a="1"/>
  <c r="C1780" i="20" s="1"/>
  <c r="D1778" i="20" a="1"/>
  <c r="D1778" i="20" s="1"/>
  <c r="C2003" i="20" a="1"/>
  <c r="C2003" i="20" s="1"/>
  <c r="B1982" i="20" a="1"/>
  <c r="B1982" i="20" s="1"/>
  <c r="C1971" i="20" a="1"/>
  <c r="C1971" i="20" s="1"/>
  <c r="C1960" i="20" a="1"/>
  <c r="C1960" i="20" s="1"/>
  <c r="C1949" i="20" a="1"/>
  <c r="C1949" i="20" s="1"/>
  <c r="C1938" i="20" a="1"/>
  <c r="C1938" i="20" s="1"/>
  <c r="B1927" i="20" a="1"/>
  <c r="B1927" i="20" s="1"/>
  <c r="D1916" i="20" a="1"/>
  <c r="D1916" i="20" s="1"/>
  <c r="A1916" i="20" s="1"/>
  <c r="C1911" i="20" a="1"/>
  <c r="C1911" i="20" s="1"/>
  <c r="B1906" i="20" a="1"/>
  <c r="B1906" i="20" s="1"/>
  <c r="D1900" i="20" a="1"/>
  <c r="D1900" i="20" s="1"/>
  <c r="A1900" i="20" s="1"/>
  <c r="B1895" i="20" a="1"/>
  <c r="B1895" i="20" s="1"/>
  <c r="C1889" i="20" a="1"/>
  <c r="C1889" i="20" s="1"/>
  <c r="C1883" i="20" a="1"/>
  <c r="C1883" i="20" s="1"/>
  <c r="C1877" i="20" a="1"/>
  <c r="C1877" i="20" s="1"/>
  <c r="C1871" i="20" a="1"/>
  <c r="C1871" i="20" s="1"/>
  <c r="B1869" i="20" a="1"/>
  <c r="B1869" i="20" s="1"/>
  <c r="D1865" i="20" a="1"/>
  <c r="D1865" i="20" s="1"/>
  <c r="B1863" i="20" a="1"/>
  <c r="B1863" i="20" s="1"/>
  <c r="B1860" i="20" a="1"/>
  <c r="B1860" i="20" s="1"/>
  <c r="B1856" i="20" a="1"/>
  <c r="B1856" i="20" s="1"/>
  <c r="B1854" i="20" a="1"/>
  <c r="B1854" i="20" s="1"/>
  <c r="C1852" i="20" a="1"/>
  <c r="C1852" i="20" s="1"/>
  <c r="C1850" i="20" a="1"/>
  <c r="C1850" i="20" s="1"/>
  <c r="C1848" i="20" a="1"/>
  <c r="C1848" i="20" s="1"/>
  <c r="D1846" i="20" a="1"/>
  <c r="D1846" i="20" s="1"/>
  <c r="A1846" i="20" s="1"/>
  <c r="B1845" i="20" a="1"/>
  <c r="B1845" i="20" s="1"/>
  <c r="B1843" i="20" a="1"/>
  <c r="B1843" i="20" s="1"/>
  <c r="C1841" i="20" a="1"/>
  <c r="C1841" i="20" s="1"/>
  <c r="D1839" i="20" a="1"/>
  <c r="D1839" i="20" s="1"/>
  <c r="D1837" i="20" a="1"/>
  <c r="D1837" i="20" s="1"/>
  <c r="A1837" i="20" s="1"/>
  <c r="D1835" i="20" a="1"/>
  <c r="D1835" i="20" s="1"/>
  <c r="A1835" i="20" s="1"/>
  <c r="D1833" i="20" a="1"/>
  <c r="D1833" i="20" s="1"/>
  <c r="A1833" i="20" s="1"/>
  <c r="D1831" i="20" a="1"/>
  <c r="D1831" i="20" s="1"/>
  <c r="A1831" i="20" s="1"/>
  <c r="D1829" i="20" a="1"/>
  <c r="D1829" i="20" s="1"/>
  <c r="D1827" i="20" a="1"/>
  <c r="D1827" i="20" s="1"/>
  <c r="D1825" i="20" a="1"/>
  <c r="D1825" i="20" s="1"/>
  <c r="D1823" i="20" a="1"/>
  <c r="D1823" i="20" s="1"/>
  <c r="A1823" i="20" s="1"/>
  <c r="D1821" i="20" a="1"/>
  <c r="D1821" i="20" s="1"/>
  <c r="A1821" i="20" s="1"/>
  <c r="D1819" i="20" a="1"/>
  <c r="D1819" i="20" s="1"/>
  <c r="D1817" i="20" a="1"/>
  <c r="D1817" i="20" s="1"/>
  <c r="A1817" i="20" s="1"/>
  <c r="C1812" i="20" a="1"/>
  <c r="C1812" i="20" s="1"/>
  <c r="C1810" i="20" a="1"/>
  <c r="C1810" i="20" s="1"/>
  <c r="D1808" i="20" a="1"/>
  <c r="D1808" i="20" s="1"/>
  <c r="A1808" i="20" s="1"/>
  <c r="C1807" i="20" a="1"/>
  <c r="C1807" i="20" s="1"/>
  <c r="B1804" i="20" a="1"/>
  <c r="B1804" i="20" s="1"/>
  <c r="B1802" i="20" a="1"/>
  <c r="B1802" i="20" s="1"/>
  <c r="B1800" i="20" a="1"/>
  <c r="B1800" i="20" s="1"/>
  <c r="B1798" i="20" a="1"/>
  <c r="B1798" i="20" s="1"/>
  <c r="D1794" i="20" a="1"/>
  <c r="D1794" i="20" s="1"/>
  <c r="A1794" i="20" s="1"/>
  <c r="C1793" i="20" a="1"/>
  <c r="C1793" i="20" s="1"/>
  <c r="C1790" i="20" a="1"/>
  <c r="C1790" i="20" s="1"/>
  <c r="C1788" i="20" a="1"/>
  <c r="C1788" i="20" s="1"/>
  <c r="B1785" i="20" a="1"/>
  <c r="B1785" i="20" s="1"/>
  <c r="C1783" i="20" a="1"/>
  <c r="C1783" i="20" s="1"/>
  <c r="B1780" i="20" a="1"/>
  <c r="B1780" i="20" s="1"/>
  <c r="C1778" i="20" a="1"/>
  <c r="C1778" i="20" s="1"/>
  <c r="D1776" i="20" a="1"/>
  <c r="D1776" i="20" s="1"/>
  <c r="C1773" i="20" a="1"/>
  <c r="C1773" i="20" s="1"/>
  <c r="B1772" i="20" a="1"/>
  <c r="B1772" i="20" s="1"/>
  <c r="B1770" i="20" a="1"/>
  <c r="B1770" i="20" s="1"/>
  <c r="D1768" i="20" a="1"/>
  <c r="D1768" i="20" s="1"/>
  <c r="A1768" i="20" s="1"/>
  <c r="B1767" i="20" a="1"/>
  <c r="B1767" i="20" s="1"/>
  <c r="C1765" i="20" a="1"/>
  <c r="C1765" i="20" s="1"/>
  <c r="B1762" i="20" a="1"/>
  <c r="B1762" i="20" s="1"/>
  <c r="C1760" i="20" a="1"/>
  <c r="C1760" i="20" s="1"/>
  <c r="D1758" i="20" a="1"/>
  <c r="D1758" i="20" s="1"/>
  <c r="C1755" i="20" a="1"/>
  <c r="C1755" i="20" s="1"/>
  <c r="B1754" i="20" a="1"/>
  <c r="B1754" i="20" s="1"/>
  <c r="B1752" i="20" a="1"/>
  <c r="B1752" i="20" s="1"/>
  <c r="D1750" i="20" a="1"/>
  <c r="D1750" i="20" s="1"/>
  <c r="A1750" i="20" s="1"/>
  <c r="B1749" i="20" a="1"/>
  <c r="B1749" i="20" s="1"/>
  <c r="C1747" i="20" a="1"/>
  <c r="C1747" i="20" s="1"/>
  <c r="D2001" i="20" a="1"/>
  <c r="D2001" i="20" s="1"/>
  <c r="A2001" i="20" s="1"/>
  <c r="C1936" i="20" a="1"/>
  <c r="C1936" i="20" s="1"/>
  <c r="C1894" i="20" a="1"/>
  <c r="C1894" i="20" s="1"/>
  <c r="C1865" i="20" a="1"/>
  <c r="C1865" i="20" s="1"/>
  <c r="B1852" i="20" a="1"/>
  <c r="B1852" i="20" s="1"/>
  <c r="B1841" i="20" a="1"/>
  <c r="B1841" i="20" s="1"/>
  <c r="C1829" i="20" a="1"/>
  <c r="C1829" i="20" s="1"/>
  <c r="C1817" i="20" a="1"/>
  <c r="C1817" i="20" s="1"/>
  <c r="B1807" i="20" a="1"/>
  <c r="B1807" i="20" s="1"/>
  <c r="D1796" i="20" a="1"/>
  <c r="D1796" i="20" s="1"/>
  <c r="C1787" i="20" a="1"/>
  <c r="C1787" i="20" s="1"/>
  <c r="B1783" i="20" a="1"/>
  <c r="B1783" i="20" s="1"/>
  <c r="D1779" i="20" a="1"/>
  <c r="D1779" i="20" s="1"/>
  <c r="A1779" i="20" s="1"/>
  <c r="B1777" i="20" a="1"/>
  <c r="B1777" i="20" s="1"/>
  <c r="C1774" i="20" a="1"/>
  <c r="C1774" i="20" s="1"/>
  <c r="C1772" i="20" a="1"/>
  <c r="C1772" i="20" s="1"/>
  <c r="C1770" i="20" a="1"/>
  <c r="C1770" i="20" s="1"/>
  <c r="C1768" i="20" a="1"/>
  <c r="C1768" i="20" s="1"/>
  <c r="C1766" i="20" a="1"/>
  <c r="C1766" i="20" s="1"/>
  <c r="C1764" i="20" a="1"/>
  <c r="C1764" i="20" s="1"/>
  <c r="D1762" i="20" a="1"/>
  <c r="D1762" i="20" s="1"/>
  <c r="A1762" i="20" s="1"/>
  <c r="D1760" i="20" a="1"/>
  <c r="D1760" i="20" s="1"/>
  <c r="A1760" i="20" s="1"/>
  <c r="C1758" i="20" a="1"/>
  <c r="C1758" i="20" s="1"/>
  <c r="D1756" i="20" a="1"/>
  <c r="D1756" i="20" s="1"/>
  <c r="D1754" i="20" a="1"/>
  <c r="D1754" i="20" s="1"/>
  <c r="A1754" i="20" s="1"/>
  <c r="D1752" i="20" a="1"/>
  <c r="D1752" i="20" s="1"/>
  <c r="B1751" i="20" a="1"/>
  <c r="B1751" i="20" s="1"/>
  <c r="D1748" i="20" a="1"/>
  <c r="D1748" i="20" s="1"/>
  <c r="A1748" i="20" s="1"/>
  <c r="D1746" i="20" a="1"/>
  <c r="D1746" i="20" s="1"/>
  <c r="B1745" i="20" a="1"/>
  <c r="B1745" i="20" s="1"/>
  <c r="D1741" i="20" a="1"/>
  <c r="D1741" i="20" s="1"/>
  <c r="A1741" i="20" s="1"/>
  <c r="D1739" i="20" a="1"/>
  <c r="D1739" i="20" s="1"/>
  <c r="B1738" i="20" a="1"/>
  <c r="B1738" i="20" s="1"/>
  <c r="C1736" i="20" a="1"/>
  <c r="C1736" i="20" s="1"/>
  <c r="C1734" i="20" a="1"/>
  <c r="C1734" i="20" s="1"/>
  <c r="D1732" i="20" a="1"/>
  <c r="D1732" i="20" s="1"/>
  <c r="C1731" i="20" a="1"/>
  <c r="C1731" i="20" s="1"/>
  <c r="B1730" i="20" a="1"/>
  <c r="B1730" i="20" s="1"/>
  <c r="C1728" i="20" a="1"/>
  <c r="C1728" i="20" s="1"/>
  <c r="D1726" i="20" a="1"/>
  <c r="D1726" i="20" s="1"/>
  <c r="A1726" i="20" s="1"/>
  <c r="B1725" i="20" a="1"/>
  <c r="B1725" i="20" s="1"/>
  <c r="C1723" i="20" a="1"/>
  <c r="C1723" i="20" s="1"/>
  <c r="C1721" i="20" a="1"/>
  <c r="C1721" i="20" s="1"/>
  <c r="D1719" i="20" a="1"/>
  <c r="D1719" i="20" s="1"/>
  <c r="A1719" i="20" s="1"/>
  <c r="C1718" i="20" a="1"/>
  <c r="C1718" i="20" s="1"/>
  <c r="D1716" i="20" a="1"/>
  <c r="D1716" i="20" s="1"/>
  <c r="A1716" i="20" s="1"/>
  <c r="B1715" i="20" a="1"/>
  <c r="B1715" i="20" s="1"/>
  <c r="C1711" i="20" a="1"/>
  <c r="C1711" i="20" s="1"/>
  <c r="C1709" i="20" a="1"/>
  <c r="C1709" i="20" s="1"/>
  <c r="C1707" i="20" a="1"/>
  <c r="C1707" i="20" s="1"/>
  <c r="D1705" i="20" a="1"/>
  <c r="D1705" i="20" s="1"/>
  <c r="D1703" i="20" a="1"/>
  <c r="D1703" i="20" s="1"/>
  <c r="C1702" i="20" a="1"/>
  <c r="C1702" i="20" s="1"/>
  <c r="D1700" i="20" a="1"/>
  <c r="D1700" i="20" s="1"/>
  <c r="A1700" i="20" s="1"/>
  <c r="B1699" i="20" a="1"/>
  <c r="B1699" i="20" s="1"/>
  <c r="C1695" i="20" a="1"/>
  <c r="C1695" i="20" s="1"/>
  <c r="D1693" i="20" a="1"/>
  <c r="D1693" i="20" s="1"/>
  <c r="A1693" i="20" s="1"/>
  <c r="D1691" i="20" a="1"/>
  <c r="D1691" i="20" s="1"/>
  <c r="A1691" i="20" s="1"/>
  <c r="B1690" i="20" a="1"/>
  <c r="B1690" i="20" s="1"/>
  <c r="C1688" i="20" a="1"/>
  <c r="C1688" i="20" s="1"/>
  <c r="C1686" i="20" a="1"/>
  <c r="C1686" i="20" s="1"/>
  <c r="B1685" i="20" a="1"/>
  <c r="B1685" i="20" s="1"/>
  <c r="D1681" i="20" a="1"/>
  <c r="D1681" i="20" s="1"/>
  <c r="A1681" i="20" s="1"/>
  <c r="D1679" i="20" a="1"/>
  <c r="D1679" i="20" s="1"/>
  <c r="B1678" i="20" a="1"/>
  <c r="B1678" i="20" s="1"/>
  <c r="C1676" i="20" a="1"/>
  <c r="C1676" i="20" s="1"/>
  <c r="C1674" i="20" a="1"/>
  <c r="C1674" i="20" s="1"/>
  <c r="D1990" i="20" a="1"/>
  <c r="D1990" i="20" s="1"/>
  <c r="C1925" i="20" a="1"/>
  <c r="C1925" i="20" s="1"/>
  <c r="D1888" i="20" a="1"/>
  <c r="D1888" i="20" s="1"/>
  <c r="A1888" i="20" s="1"/>
  <c r="D1862" i="20" a="1"/>
  <c r="D1862" i="20" s="1"/>
  <c r="B1850" i="20" a="1"/>
  <c r="B1850" i="20" s="1"/>
  <c r="C1839" i="20" a="1"/>
  <c r="C1839" i="20" s="1"/>
  <c r="C1827" i="20" a="1"/>
  <c r="C1827" i="20" s="1"/>
  <c r="D1815" i="20" a="1"/>
  <c r="D1815" i="20" s="1"/>
  <c r="D1805" i="20" a="1"/>
  <c r="D1805" i="20" s="1"/>
  <c r="B1796" i="20" a="1"/>
  <c r="B1796" i="20" s="1"/>
  <c r="D1791" i="20" a="1"/>
  <c r="D1791" i="20" s="1"/>
  <c r="D1786" i="20" a="1"/>
  <c r="D1786" i="20" s="1"/>
  <c r="A1786" i="20" s="1"/>
  <c r="C1782" i="20" a="1"/>
  <c r="C1782" i="20" s="1"/>
  <c r="C1776" i="20" a="1"/>
  <c r="C1776" i="20" s="1"/>
  <c r="B1774" i="20" a="1"/>
  <c r="B1774" i="20" s="1"/>
  <c r="D1769" i="20" a="1"/>
  <c r="D1769" i="20" s="1"/>
  <c r="B1768" i="20" a="1"/>
  <c r="B1768" i="20" s="1"/>
  <c r="B1764" i="20" a="1"/>
  <c r="B1764" i="20" s="1"/>
  <c r="C1762" i="20" a="1"/>
  <c r="C1762" i="20" s="1"/>
  <c r="B1758" i="20" a="1"/>
  <c r="B1758" i="20" s="1"/>
  <c r="C1756" i="20" a="1"/>
  <c r="C1756" i="20" s="1"/>
  <c r="C1754" i="20" a="1"/>
  <c r="C1754" i="20" s="1"/>
  <c r="C1752" i="20" a="1"/>
  <c r="C1752" i="20" s="1"/>
  <c r="C1750" i="20" a="1"/>
  <c r="C1750" i="20" s="1"/>
  <c r="C1748" i="20" a="1"/>
  <c r="C1748" i="20" s="1"/>
  <c r="C1746" i="20" a="1"/>
  <c r="C1746" i="20" s="1"/>
  <c r="D1744" i="20" a="1"/>
  <c r="D1744" i="20" s="1"/>
  <c r="B1743" i="20" a="1"/>
  <c r="B1743" i="20" s="1"/>
  <c r="C1741" i="20" a="1"/>
  <c r="C1741" i="20" s="1"/>
  <c r="D1737" i="20" a="1"/>
  <c r="D1737" i="20" s="1"/>
  <c r="A1737" i="20" s="1"/>
  <c r="B1736" i="20" a="1"/>
  <c r="B1736" i="20" s="1"/>
  <c r="B1734" i="20" a="1"/>
  <c r="B1734" i="20" s="1"/>
  <c r="D1729" i="20" a="1"/>
  <c r="D1729" i="20" s="1"/>
  <c r="B1728" i="20" a="1"/>
  <c r="B1728" i="20" s="1"/>
  <c r="C1726" i="20" a="1"/>
  <c r="C1726" i="20" s="1"/>
  <c r="D1724" i="20" a="1"/>
  <c r="D1724" i="20" s="1"/>
  <c r="A1724" i="20" s="1"/>
  <c r="B1723" i="20" a="1"/>
  <c r="B1723" i="20" s="1"/>
  <c r="B1721" i="20" a="1"/>
  <c r="B1721" i="20" s="1"/>
  <c r="C1716" i="20" a="1"/>
  <c r="C1716" i="20" s="1"/>
  <c r="D1714" i="20" a="1"/>
  <c r="D1714" i="20" s="1"/>
  <c r="B1713" i="20" a="1"/>
  <c r="B1713" i="20" s="1"/>
  <c r="B1711" i="20" a="1"/>
  <c r="B1711" i="20" s="1"/>
  <c r="B1709" i="20" a="1"/>
  <c r="B1709" i="20" s="1"/>
  <c r="C1705" i="20" a="1"/>
  <c r="C1705" i="20" s="1"/>
  <c r="B1702" i="20" a="1"/>
  <c r="B1702" i="20" s="1"/>
  <c r="C1700" i="20" a="1"/>
  <c r="C1700" i="20" s="1"/>
  <c r="D1698" i="20" a="1"/>
  <c r="D1698" i="20" s="1"/>
  <c r="B1697" i="20" a="1"/>
  <c r="B1697" i="20" s="1"/>
  <c r="C1693" i="20" a="1"/>
  <c r="C1693" i="20" s="1"/>
  <c r="D1689" i="20" a="1"/>
  <c r="D1689" i="20" s="1"/>
  <c r="A1689" i="20" s="1"/>
  <c r="B1688" i="20" a="1"/>
  <c r="B1688" i="20" s="1"/>
  <c r="B1686" i="20" a="1"/>
  <c r="B1686" i="20" s="1"/>
  <c r="D1684" i="20" a="1"/>
  <c r="D1684" i="20" s="1"/>
  <c r="B1683" i="20" a="1"/>
  <c r="B1683" i="20" s="1"/>
  <c r="C1681" i="20" a="1"/>
  <c r="C1681" i="20" s="1"/>
  <c r="C1679" i="20" a="1"/>
  <c r="C1679" i="20" s="1"/>
  <c r="D1677" i="20" a="1"/>
  <c r="D1677" i="20" s="1"/>
  <c r="A1677" i="20" s="1"/>
  <c r="B1676" i="20" a="1"/>
  <c r="B1676" i="20" s="1"/>
  <c r="B1674" i="20" a="1"/>
  <c r="B1674" i="20" s="1"/>
  <c r="C1672" i="20" a="1"/>
  <c r="C1672" i="20" s="1"/>
  <c r="C1670" i="20" a="1"/>
  <c r="C1670" i="20" s="1"/>
  <c r="D1668" i="20" a="1"/>
  <c r="D1668" i="20" s="1"/>
  <c r="A1668" i="20" s="1"/>
  <c r="B1667" i="20" a="1"/>
  <c r="B1667" i="20" s="1"/>
  <c r="C1665" i="20" a="1"/>
  <c r="C1665" i="20" s="1"/>
  <c r="C1663" i="20" a="1"/>
  <c r="C1663" i="20" s="1"/>
  <c r="D1659" i="20" a="1"/>
  <c r="D1659" i="20" s="1"/>
  <c r="A1659" i="20" s="1"/>
  <c r="D1969" i="20" a="1"/>
  <c r="D1969" i="20" s="1"/>
  <c r="D1910" i="20" a="1"/>
  <c r="D1910" i="20" s="1"/>
  <c r="D1876" i="20" a="1"/>
  <c r="D1876" i="20" s="1"/>
  <c r="A1876" i="20" s="1"/>
  <c r="D1857" i="20" a="1"/>
  <c r="D1857" i="20" s="1"/>
  <c r="C1846" i="20" a="1"/>
  <c r="C1846" i="20" s="1"/>
  <c r="C1835" i="20" a="1"/>
  <c r="C1835" i="20" s="1"/>
  <c r="C1823" i="20" a="1"/>
  <c r="C1823" i="20" s="1"/>
  <c r="B1812" i="20" a="1"/>
  <c r="B1812" i="20" s="1"/>
  <c r="D1801" i="20" a="1"/>
  <c r="D1801" i="20" s="1"/>
  <c r="C1794" i="20" a="1"/>
  <c r="C1794" i="20" s="1"/>
  <c r="B1790" i="20" a="1"/>
  <c r="B1790" i="20" s="1"/>
  <c r="C1781" i="20" a="1"/>
  <c r="C1781" i="20" s="1"/>
  <c r="C1771" i="20" a="1"/>
  <c r="C1771" i="20" s="1"/>
  <c r="C1769" i="20" a="1"/>
  <c r="C1769" i="20" s="1"/>
  <c r="C1767" i="20" a="1"/>
  <c r="C1767" i="20" s="1"/>
  <c r="D1765" i="20" a="1"/>
  <c r="D1765" i="20" s="1"/>
  <c r="C1763" i="20" a="1"/>
  <c r="C1763" i="20" s="1"/>
  <c r="C1761" i="20" a="1"/>
  <c r="C1761" i="20" s="1"/>
  <c r="D1759" i="20" a="1"/>
  <c r="D1759" i="20" s="1"/>
  <c r="D1755" i="20" a="1"/>
  <c r="D1755" i="20" s="1"/>
  <c r="A1755" i="20" s="1"/>
  <c r="D1753" i="20" a="1"/>
  <c r="D1753" i="20" s="1"/>
  <c r="A1753" i="20" s="1"/>
  <c r="D1749" i="20" a="1"/>
  <c r="D1749" i="20" s="1"/>
  <c r="B1748" i="20" a="1"/>
  <c r="B1748" i="20" s="1"/>
  <c r="D1745" i="20" a="1"/>
  <c r="D1745" i="20" s="1"/>
  <c r="A1745" i="20" s="1"/>
  <c r="B1744" i="20" a="1"/>
  <c r="B1744" i="20" s="1"/>
  <c r="C1742" i="20" a="1"/>
  <c r="C1742" i="20" s="1"/>
  <c r="D1740" i="20" a="1"/>
  <c r="D1740" i="20" s="1"/>
  <c r="B1739" i="20" a="1"/>
  <c r="B1739" i="20" s="1"/>
  <c r="C1735" i="20" a="1"/>
  <c r="C1735" i="20" s="1"/>
  <c r="C1733" i="20" a="1"/>
  <c r="C1733" i="20" s="1"/>
  <c r="B1732" i="20" a="1"/>
  <c r="B1732" i="20" s="1"/>
  <c r="D1730" i="20" a="1"/>
  <c r="D1730" i="20" s="1"/>
  <c r="D1725" i="20" a="1"/>
  <c r="D1725" i="20" s="1"/>
  <c r="C1722" i="20" a="1"/>
  <c r="C1722" i="20" s="1"/>
  <c r="D1717" i="20" a="1"/>
  <c r="D1717" i="20" s="1"/>
  <c r="D1715" i="20" a="1"/>
  <c r="D1715" i="20" s="1"/>
  <c r="A1715" i="20" s="1"/>
  <c r="B1714" i="20" a="1"/>
  <c r="B1714" i="20" s="1"/>
  <c r="C1712" i="20" a="1"/>
  <c r="C1712" i="20" s="1"/>
  <c r="C1710" i="20" a="1"/>
  <c r="C1710" i="20" s="1"/>
  <c r="C1708" i="20" a="1"/>
  <c r="C1708" i="20" s="1"/>
  <c r="D1706" i="20" a="1"/>
  <c r="D1706" i="20" s="1"/>
  <c r="D1704" i="20" a="1"/>
  <c r="D1704" i="20" s="1"/>
  <c r="A1704" i="20" s="1"/>
  <c r="C1701" i="20" a="1"/>
  <c r="C1701" i="20" s="1"/>
  <c r="B1700" i="20" a="1"/>
  <c r="B1700" i="20" s="1"/>
  <c r="B1698" i="20" a="1"/>
  <c r="B1698" i="20" s="1"/>
  <c r="C1696" i="20" a="1"/>
  <c r="C1696" i="20" s="1"/>
  <c r="D1694" i="20" a="1"/>
  <c r="D1694" i="20" s="1"/>
  <c r="D1692" i="20" a="1"/>
  <c r="D1692" i="20" s="1"/>
  <c r="B1691" i="20" a="1"/>
  <c r="B1691" i="20" s="1"/>
  <c r="C1687" i="20" a="1"/>
  <c r="C1687" i="20" s="1"/>
  <c r="B1684" i="20" a="1"/>
  <c r="B1684" i="20" s="1"/>
  <c r="C1682" i="20" a="1"/>
  <c r="C1682" i="20" s="1"/>
  <c r="D1680" i="20" a="1"/>
  <c r="D1680" i="20" s="1"/>
  <c r="A1680" i="20" s="1"/>
  <c r="B1679" i="20" a="1"/>
  <c r="B1679" i="20" s="1"/>
  <c r="C1675" i="20" a="1"/>
  <c r="C1675" i="20" s="1"/>
  <c r="D1671" i="20" a="1"/>
  <c r="D1671" i="20" s="1"/>
  <c r="D1669" i="20" a="1"/>
  <c r="D1669" i="20" s="1"/>
  <c r="A1669" i="20" s="1"/>
  <c r="B1668" i="20" a="1"/>
  <c r="B1668" i="20" s="1"/>
  <c r="D1664" i="20" a="1"/>
  <c r="D1664" i="20" s="1"/>
  <c r="A1664" i="20" s="1"/>
  <c r="D1662" i="20" a="1"/>
  <c r="D1662" i="20" s="1"/>
  <c r="A1662" i="20" s="1"/>
  <c r="B1661" i="20" a="1"/>
  <c r="B1661" i="20" s="1"/>
  <c r="B1659" i="20" a="1"/>
  <c r="B1659" i="20" s="1"/>
  <c r="C1657" i="20" a="1"/>
  <c r="C1657" i="20" s="1"/>
  <c r="B1654" i="20" a="1"/>
  <c r="B1654" i="20" s="1"/>
  <c r="B1652" i="20" a="1"/>
  <c r="B1652" i="20" s="1"/>
  <c r="C1650" i="20" a="1"/>
  <c r="C1650" i="20" s="1"/>
  <c r="C1958" i="20" a="1"/>
  <c r="C1958" i="20" s="1"/>
  <c r="C1905" i="20" a="1"/>
  <c r="C1905" i="20" s="1"/>
  <c r="B1871" i="20" a="1"/>
  <c r="B1871" i="20" s="1"/>
  <c r="D1855" i="20" a="1"/>
  <c r="D1855" i="20" s="1"/>
  <c r="D1844" i="20" a="1"/>
  <c r="D1844" i="20" s="1"/>
  <c r="C1833" i="20" a="1"/>
  <c r="C1833" i="20" s="1"/>
  <c r="C1821" i="20" a="1"/>
  <c r="C1821" i="20" s="1"/>
  <c r="B1810" i="20" a="1"/>
  <c r="B1810" i="20" s="1"/>
  <c r="D1799" i="20" a="1"/>
  <c r="D1799" i="20" s="1"/>
  <c r="A1799" i="20" s="1"/>
  <c r="B1789" i="20" a="1"/>
  <c r="B1789" i="20" s="1"/>
  <c r="C1784" i="20" a="1"/>
  <c r="C1784" i="20" s="1"/>
  <c r="B1781" i="20" a="1"/>
  <c r="B1781" i="20" s="1"/>
  <c r="D1777" i="20" a="1"/>
  <c r="D1777" i="20" s="1"/>
  <c r="A1777" i="20" s="1"/>
  <c r="C1775" i="20" a="1"/>
  <c r="C1775" i="20" s="1"/>
  <c r="B1773" i="20" a="1"/>
  <c r="B1773" i="20" s="1"/>
  <c r="B1771" i="20" a="1"/>
  <c r="B1771" i="20" s="1"/>
  <c r="B1765" i="20" a="1"/>
  <c r="B1765" i="20" s="1"/>
  <c r="C1759" i="20" a="1"/>
  <c r="C1759" i="20" s="1"/>
  <c r="C1757" i="20" a="1"/>
  <c r="C1757" i="20" s="1"/>
  <c r="C1753" i="20" a="1"/>
  <c r="C1753" i="20" s="1"/>
  <c r="C1751" i="20" a="1"/>
  <c r="C1751" i="20" s="1"/>
  <c r="C1749" i="20" a="1"/>
  <c r="C1749" i="20" s="1"/>
  <c r="D1747" i="20" a="1"/>
  <c r="D1747" i="20" s="1"/>
  <c r="D1743" i="20" a="1"/>
  <c r="D1743" i="20" s="1"/>
  <c r="C1740" i="20" a="1"/>
  <c r="C1740" i="20" s="1"/>
  <c r="D1738" i="20" a="1"/>
  <c r="D1738" i="20" s="1"/>
  <c r="A1738" i="20" s="1"/>
  <c r="B1737" i="20" a="1"/>
  <c r="B1737" i="20" s="1"/>
  <c r="B1735" i="20" a="1"/>
  <c r="B1735" i="20" s="1"/>
  <c r="D1731" i="20" a="1"/>
  <c r="D1731" i="20" s="1"/>
  <c r="A1731" i="20" s="1"/>
  <c r="C1730" i="20" a="1"/>
  <c r="C1730" i="20" s="1"/>
  <c r="B1729" i="20" a="1"/>
  <c r="B1729" i="20" s="1"/>
  <c r="C1727" i="20" a="1"/>
  <c r="C1727" i="20" s="1"/>
  <c r="B1724" i="20" a="1"/>
  <c r="B1724" i="20" s="1"/>
  <c r="B1722" i="20" a="1"/>
  <c r="B1722" i="20" s="1"/>
  <c r="C1720" i="20" a="1"/>
  <c r="C1720" i="20" s="1"/>
  <c r="B1719" i="20" a="1"/>
  <c r="B1719" i="20" s="1"/>
  <c r="C1717" i="20" a="1"/>
  <c r="C1717" i="20" s="1"/>
  <c r="C1715" i="20" a="1"/>
  <c r="C1715" i="20" s="1"/>
  <c r="D1713" i="20" a="1"/>
  <c r="D1713" i="20" s="1"/>
  <c r="A1713" i="20" s="1"/>
  <c r="B1712" i="20" a="1"/>
  <c r="B1712" i="20" s="1"/>
  <c r="B1710" i="20" a="1"/>
  <c r="B1710" i="20" s="1"/>
  <c r="B1708" i="20" a="1"/>
  <c r="B1708" i="20" s="1"/>
  <c r="C1706" i="20" a="1"/>
  <c r="C1706" i="20" s="1"/>
  <c r="C1704" i="20" a="1"/>
  <c r="C1704" i="20" s="1"/>
  <c r="B1703" i="20" a="1"/>
  <c r="B1703" i="20" s="1"/>
  <c r="D1699" i="20" a="1"/>
  <c r="D1699" i="20" s="1"/>
  <c r="D1697" i="20" a="1"/>
  <c r="D1697" i="20" s="1"/>
  <c r="A1697" i="20" s="1"/>
  <c r="B1696" i="20" a="1"/>
  <c r="B1696" i="20" s="1"/>
  <c r="C1694" i="20" a="1"/>
  <c r="C1694" i="20" s="1"/>
  <c r="C1692" i="20" a="1"/>
  <c r="C1692" i="20" s="1"/>
  <c r="D1690" i="20" a="1"/>
  <c r="D1690" i="20" s="1"/>
  <c r="B1689" i="20" a="1"/>
  <c r="B1689" i="20" s="1"/>
  <c r="B1687" i="20" a="1"/>
  <c r="B1687" i="20" s="1"/>
  <c r="C1685" i="20" a="1"/>
  <c r="C1685" i="20" s="1"/>
  <c r="D1683" i="20" a="1"/>
  <c r="D1683" i="20" s="1"/>
  <c r="A1683" i="20" s="1"/>
  <c r="C1680" i="20" a="1"/>
  <c r="C1680" i="20" s="1"/>
  <c r="D1678" i="20" a="1"/>
  <c r="D1678" i="20" s="1"/>
  <c r="A1678" i="20" s="1"/>
  <c r="B1677" i="20" a="1"/>
  <c r="B1677" i="20" s="1"/>
  <c r="B1675" i="20" a="1"/>
  <c r="B1675" i="20" s="1"/>
  <c r="C1673" i="20" a="1"/>
  <c r="C1673" i="20" s="1"/>
  <c r="C1671" i="20" a="1"/>
  <c r="C1671" i="20" s="1"/>
  <c r="D1667" i="20" a="1"/>
  <c r="D1667" i="20" s="1"/>
  <c r="A1667" i="20" s="1"/>
  <c r="C1666" i="20" a="1"/>
  <c r="C1666" i="20" s="1"/>
  <c r="C1664" i="20" a="1"/>
  <c r="C1664" i="20" s="1"/>
  <c r="C1662" i="20" a="1"/>
  <c r="C1662" i="20" s="1"/>
  <c r="D1660" i="20" a="1"/>
  <c r="D1660" i="20" s="1"/>
  <c r="D1658" i="20" a="1"/>
  <c r="D1658" i="20" s="1"/>
  <c r="B1657" i="20" a="1"/>
  <c r="B1657" i="20" s="1"/>
  <c r="D1980" i="20" a="1"/>
  <c r="D1980" i="20" s="1"/>
  <c r="A1980" i="20" s="1"/>
  <c r="C1825" i="20" a="1"/>
  <c r="C1825" i="20" s="1"/>
  <c r="B1782" i="20" a="1"/>
  <c r="B1782" i="20" s="1"/>
  <c r="D1773" i="20" a="1"/>
  <c r="D1773" i="20" s="1"/>
  <c r="A1773" i="20" s="1"/>
  <c r="D1767" i="20" a="1"/>
  <c r="D1767" i="20" s="1"/>
  <c r="A1767" i="20" s="1"/>
  <c r="D1761" i="20" a="1"/>
  <c r="D1761" i="20" s="1"/>
  <c r="A1761" i="20" s="1"/>
  <c r="B1756" i="20" a="1"/>
  <c r="B1756" i="20" s="1"/>
  <c r="B1750" i="20" a="1"/>
  <c r="B1750" i="20" s="1"/>
  <c r="C1744" i="20" a="1"/>
  <c r="C1744" i="20" s="1"/>
  <c r="C1739" i="20" a="1"/>
  <c r="C1739" i="20" s="1"/>
  <c r="D1733" i="20" a="1"/>
  <c r="D1733" i="20" s="1"/>
  <c r="A1733" i="20" s="1"/>
  <c r="C1729" i="20" a="1"/>
  <c r="C1729" i="20" s="1"/>
  <c r="C1724" i="20" a="1"/>
  <c r="C1724" i="20" s="1"/>
  <c r="C1719" i="20" a="1"/>
  <c r="C1719" i="20" s="1"/>
  <c r="C1714" i="20" a="1"/>
  <c r="C1714" i="20" s="1"/>
  <c r="D1708" i="20" a="1"/>
  <c r="D1708" i="20" s="1"/>
  <c r="A1708" i="20" s="1"/>
  <c r="C1703" i="20" a="1"/>
  <c r="C1703" i="20" s="1"/>
  <c r="C1698" i="20" a="1"/>
  <c r="C1698" i="20" s="1"/>
  <c r="B1693" i="20" a="1"/>
  <c r="B1693" i="20" s="1"/>
  <c r="D1687" i="20" a="1"/>
  <c r="D1687" i="20" s="1"/>
  <c r="D1682" i="20" a="1"/>
  <c r="D1682" i="20" s="1"/>
  <c r="C1677" i="20" a="1"/>
  <c r="C1677" i="20" s="1"/>
  <c r="D1672" i="20" a="1"/>
  <c r="D1672" i="20" s="1"/>
  <c r="B1669" i="20" a="1"/>
  <c r="B1669" i="20" s="1"/>
  <c r="D1665" i="20" a="1"/>
  <c r="D1665" i="20" s="1"/>
  <c r="A1665" i="20" s="1"/>
  <c r="D1661" i="20" a="1"/>
  <c r="D1661" i="20" s="1"/>
  <c r="B1658" i="20" a="1"/>
  <c r="B1658" i="20" s="1"/>
  <c r="D1655" i="20" a="1"/>
  <c r="D1655" i="20" s="1"/>
  <c r="A1655" i="20" s="1"/>
  <c r="D1653" i="20" a="1"/>
  <c r="D1653" i="20" s="1"/>
  <c r="A1653" i="20" s="1"/>
  <c r="C1649" i="20" a="1"/>
  <c r="C1649" i="20" s="1"/>
  <c r="D1647" i="20" a="1"/>
  <c r="D1647" i="20" s="1"/>
  <c r="A1647" i="20" s="1"/>
  <c r="B1646" i="20" a="1"/>
  <c r="B1646" i="20" s="1"/>
  <c r="B1644" i="20" a="1"/>
  <c r="B1644" i="20" s="1"/>
  <c r="C1642" i="20" a="1"/>
  <c r="C1642" i="20" s="1"/>
  <c r="D1640" i="20" a="1"/>
  <c r="D1640" i="20" s="1"/>
  <c r="A1640" i="20" s="1"/>
  <c r="B1639" i="20" a="1"/>
  <c r="B1639" i="20" s="1"/>
  <c r="C1637" i="20" a="1"/>
  <c r="C1637" i="20" s="1"/>
  <c r="D1635" i="20" a="1"/>
  <c r="D1635" i="20" s="1"/>
  <c r="B1634" i="20" a="1"/>
  <c r="B1634" i="20" s="1"/>
  <c r="C1632" i="20" a="1"/>
  <c r="C1632" i="20" s="1"/>
  <c r="B1631" i="20" a="1"/>
  <c r="B1631" i="20" s="1"/>
  <c r="C1627" i="20" a="1"/>
  <c r="C1627" i="20" s="1"/>
  <c r="B1626" i="20" a="1"/>
  <c r="B1626" i="20" s="1"/>
  <c r="B1624" i="20" a="1"/>
  <c r="B1624" i="20" s="1"/>
  <c r="D1622" i="20" a="1"/>
  <c r="D1622" i="20" s="1"/>
  <c r="B1621" i="20" a="1"/>
  <c r="B1621" i="20" s="1"/>
  <c r="C1619" i="20" a="1"/>
  <c r="C1619" i="20" s="1"/>
  <c r="D1617" i="20" a="1"/>
  <c r="D1617" i="20" s="1"/>
  <c r="D1615" i="20" a="1"/>
  <c r="D1615" i="20" s="1"/>
  <c r="A1615" i="20" s="1"/>
  <c r="C1612" i="20" a="1"/>
  <c r="C1612" i="20" s="1"/>
  <c r="D1610" i="20" a="1"/>
  <c r="D1610" i="20" s="1"/>
  <c r="D1608" i="20" a="1"/>
  <c r="D1608" i="20" s="1"/>
  <c r="A1608" i="20" s="1"/>
  <c r="B1607" i="20" a="1"/>
  <c r="B1607" i="20" s="1"/>
  <c r="C1605" i="20" a="1"/>
  <c r="C1605" i="20" s="1"/>
  <c r="B1604" i="20" a="1"/>
  <c r="B1604" i="20" s="1"/>
  <c r="B1602" i="20" a="1"/>
  <c r="B1602" i="20" s="1"/>
  <c r="C1600" i="20" a="1"/>
  <c r="C1600" i="20" s="1"/>
  <c r="B1599" i="20" a="1"/>
  <c r="B1599" i="20" s="1"/>
  <c r="D1595" i="20" a="1"/>
  <c r="D1595" i="20" s="1"/>
  <c r="A1595" i="20" s="1"/>
  <c r="B1594" i="20" a="1"/>
  <c r="B1594" i="20" s="1"/>
  <c r="C1592" i="20" a="1"/>
  <c r="C1592" i="20" s="1"/>
  <c r="D1590" i="20" a="1"/>
  <c r="D1590" i="20" s="1"/>
  <c r="B1589" i="20" a="1"/>
  <c r="B1589" i="20" s="1"/>
  <c r="C1587" i="20" a="1"/>
  <c r="C1587" i="20" s="1"/>
  <c r="B1586" i="20" a="1"/>
  <c r="B1586" i="20" s="1"/>
  <c r="B1584" i="20" a="1"/>
  <c r="B1584" i="20" s="1"/>
  <c r="C1582" i="20" a="1"/>
  <c r="C1582" i="20" s="1"/>
  <c r="B1581" i="20" a="1"/>
  <c r="B1581" i="20" s="1"/>
  <c r="D1577" i="20" a="1"/>
  <c r="D1577" i="20" s="1"/>
  <c r="A1577" i="20" s="1"/>
  <c r="B1576" i="20" a="1"/>
  <c r="B1576" i="20" s="1"/>
  <c r="B1574" i="20" a="1"/>
  <c r="B1574" i="20" s="1"/>
  <c r="C1572" i="20" a="1"/>
  <c r="C1572" i="20" s="1"/>
  <c r="D1570" i="20" a="1"/>
  <c r="D1570" i="20" s="1"/>
  <c r="B1569" i="20" a="1"/>
  <c r="B1569" i="20" s="1"/>
  <c r="C1947" i="20" a="1"/>
  <c r="C1947" i="20" s="1"/>
  <c r="C1819" i="20" a="1"/>
  <c r="C1819" i="20" s="1"/>
  <c r="B1793" i="20" a="1"/>
  <c r="B1793" i="20" s="1"/>
  <c r="D1780" i="20" a="1"/>
  <c r="D1780" i="20" s="1"/>
  <c r="D1772" i="20" a="1"/>
  <c r="D1772" i="20" s="1"/>
  <c r="A1772" i="20" s="1"/>
  <c r="D1766" i="20" a="1"/>
  <c r="D1766" i="20" s="1"/>
  <c r="B1761" i="20" a="1"/>
  <c r="B1761" i="20" s="1"/>
  <c r="B1755" i="20" a="1"/>
  <c r="B1755" i="20" s="1"/>
  <c r="C1743" i="20" a="1"/>
  <c r="C1743" i="20" s="1"/>
  <c r="C1738" i="20" a="1"/>
  <c r="C1738" i="20" s="1"/>
  <c r="B1733" i="20" a="1"/>
  <c r="B1733" i="20" s="1"/>
  <c r="D1728" i="20" a="1"/>
  <c r="D1728" i="20" s="1"/>
  <c r="D1723" i="20" a="1"/>
  <c r="D1723" i="20" s="1"/>
  <c r="D1718" i="20" a="1"/>
  <c r="D1718" i="20" s="1"/>
  <c r="A1718" i="20" s="1"/>
  <c r="C1713" i="20" a="1"/>
  <c r="C1713" i="20" s="1"/>
  <c r="D1707" i="20" a="1"/>
  <c r="D1707" i="20" s="1"/>
  <c r="A1707" i="20" s="1"/>
  <c r="D1702" i="20" a="1"/>
  <c r="D1702" i="20" s="1"/>
  <c r="A1702" i="20" s="1"/>
  <c r="C1697" i="20" a="1"/>
  <c r="C1697" i="20" s="1"/>
  <c r="B1692" i="20" a="1"/>
  <c r="B1692" i="20" s="1"/>
  <c r="D1686" i="20" a="1"/>
  <c r="D1686" i="20" s="1"/>
  <c r="A1686" i="20" s="1"/>
  <c r="B1682" i="20" a="1"/>
  <c r="B1682" i="20" s="1"/>
  <c r="D1676" i="20" a="1"/>
  <c r="D1676" i="20" s="1"/>
  <c r="A1676" i="20" s="1"/>
  <c r="B1672" i="20" a="1"/>
  <c r="B1672" i="20" s="1"/>
  <c r="C1668" i="20" a="1"/>
  <c r="C1668" i="20" s="1"/>
  <c r="B1665" i="20" a="1"/>
  <c r="B1665" i="20" s="1"/>
  <c r="C1661" i="20" a="1"/>
  <c r="C1661" i="20" s="1"/>
  <c r="D1657" i="20" a="1"/>
  <c r="D1657" i="20" s="1"/>
  <c r="A1657" i="20" s="1"/>
  <c r="C1655" i="20" a="1"/>
  <c r="C1655" i="20" s="1"/>
  <c r="C1653" i="20" a="1"/>
  <c r="C1653" i="20" s="1"/>
  <c r="C1651" i="20" a="1"/>
  <c r="C1651" i="20" s="1"/>
  <c r="B1649" i="20" a="1"/>
  <c r="B1649" i="20" s="1"/>
  <c r="C1647" i="20" a="1"/>
  <c r="C1647" i="20" s="1"/>
  <c r="D1645" i="20" a="1"/>
  <c r="D1645" i="20" s="1"/>
  <c r="A1645" i="20" s="1"/>
  <c r="D1643" i="20" a="1"/>
  <c r="D1643" i="20" s="1"/>
  <c r="A1643" i="20" s="1"/>
  <c r="B1642" i="20" a="1"/>
  <c r="B1642" i="20" s="1"/>
  <c r="D1638" i="20" a="1"/>
  <c r="D1638" i="20" s="1"/>
  <c r="B1637" i="20" a="1"/>
  <c r="B1637" i="20" s="1"/>
  <c r="D1633" i="20" a="1"/>
  <c r="D1633" i="20" s="1"/>
  <c r="A1633" i="20" s="1"/>
  <c r="D1630" i="20" a="1"/>
  <c r="D1630" i="20" s="1"/>
  <c r="A1630" i="20" s="1"/>
  <c r="B1629" i="20" a="1"/>
  <c r="B1629" i="20" s="1"/>
  <c r="D1625" i="20" a="1"/>
  <c r="D1625" i="20" s="1"/>
  <c r="A1625" i="20" s="1"/>
  <c r="D1623" i="20" a="1"/>
  <c r="D1623" i="20" s="1"/>
  <c r="D1620" i="20" a="1"/>
  <c r="D1620" i="20" s="1"/>
  <c r="A1620" i="20" s="1"/>
  <c r="B1619" i="20" a="1"/>
  <c r="B1619" i="20" s="1"/>
  <c r="C1617" i="20" a="1"/>
  <c r="C1617" i="20" s="1"/>
  <c r="C1615" i="20" a="1"/>
  <c r="C1615" i="20" s="1"/>
  <c r="B1614" i="20" a="1"/>
  <c r="B1614" i="20" s="1"/>
  <c r="C1916" i="20" a="1"/>
  <c r="C1916" i="20" s="1"/>
  <c r="B1848" i="20" a="1"/>
  <c r="B1848" i="20" s="1"/>
  <c r="B1814" i="20" a="1"/>
  <c r="B1814" i="20" s="1"/>
  <c r="B1779" i="20" a="1"/>
  <c r="B1779" i="20" s="1"/>
  <c r="D1771" i="20" a="1"/>
  <c r="D1771" i="20" s="1"/>
  <c r="A1771" i="20" s="1"/>
  <c r="B1766" i="20" a="1"/>
  <c r="B1766" i="20" s="1"/>
  <c r="B1760" i="20" a="1"/>
  <c r="B1760" i="20" s="1"/>
  <c r="D1742" i="20" a="1"/>
  <c r="D1742" i="20" s="1"/>
  <c r="A1742" i="20" s="1"/>
  <c r="C1737" i="20" a="1"/>
  <c r="C1737" i="20" s="1"/>
  <c r="C1732" i="20" a="1"/>
  <c r="C1732" i="20" s="1"/>
  <c r="D1727" i="20" a="1"/>
  <c r="D1727" i="20" s="1"/>
  <c r="D1722" i="20" a="1"/>
  <c r="D1722" i="20" s="1"/>
  <c r="B1718" i="20" a="1"/>
  <c r="B1718" i="20" s="1"/>
  <c r="D1712" i="20" a="1"/>
  <c r="D1712" i="20" s="1"/>
  <c r="A1712" i="20" s="1"/>
  <c r="B1707" i="20" a="1"/>
  <c r="B1707" i="20" s="1"/>
  <c r="D1701" i="20" a="1"/>
  <c r="D1701" i="20" s="1"/>
  <c r="A1701" i="20" s="1"/>
  <c r="D1696" i="20" a="1"/>
  <c r="D1696" i="20" s="1"/>
  <c r="A1696" i="20" s="1"/>
  <c r="C1691" i="20" a="1"/>
  <c r="C1691" i="20" s="1"/>
  <c r="D1685" i="20" a="1"/>
  <c r="D1685" i="20" s="1"/>
  <c r="B1681" i="20" a="1"/>
  <c r="B1681" i="20" s="1"/>
  <c r="D1675" i="20" a="1"/>
  <c r="D1675" i="20" s="1"/>
  <c r="A1675" i="20" s="1"/>
  <c r="B1671" i="20" a="1"/>
  <c r="B1671" i="20" s="1"/>
  <c r="B1664" i="20" a="1"/>
  <c r="B1664" i="20" s="1"/>
  <c r="C1660" i="20" a="1"/>
  <c r="C1660" i="20" s="1"/>
  <c r="B1655" i="20" a="1"/>
  <c r="B1655" i="20" s="1"/>
  <c r="B1653" i="20" a="1"/>
  <c r="B1653" i="20" s="1"/>
  <c r="B1651" i="20" a="1"/>
  <c r="B1651" i="20" s="1"/>
  <c r="D1648" i="20" a="1"/>
  <c r="D1648" i="20" s="1"/>
  <c r="A1648" i="20" s="1"/>
  <c r="C1645" i="20" a="1"/>
  <c r="C1645" i="20" s="1"/>
  <c r="C1643" i="20" a="1"/>
  <c r="C1643" i="20" s="1"/>
  <c r="D1641" i="20" a="1"/>
  <c r="D1641" i="20" s="1"/>
  <c r="C1640" i="20" a="1"/>
  <c r="C1640" i="20" s="1"/>
  <c r="C1638" i="20" a="1"/>
  <c r="C1638" i="20" s="1"/>
  <c r="D1636" i="20" a="1"/>
  <c r="D1636" i="20" s="1"/>
  <c r="A1636" i="20" s="1"/>
  <c r="C1635" i="20" a="1"/>
  <c r="C1635" i="20" s="1"/>
  <c r="C1633" i="20" a="1"/>
  <c r="C1633" i="20" s="1"/>
  <c r="B1632" i="20" a="1"/>
  <c r="B1632" i="20" s="1"/>
  <c r="C1630" i="20" a="1"/>
  <c r="C1630" i="20" s="1"/>
  <c r="D1628" i="20" a="1"/>
  <c r="D1628" i="20" s="1"/>
  <c r="A1628" i="20" s="1"/>
  <c r="B1627" i="20" a="1"/>
  <c r="B1627" i="20" s="1"/>
  <c r="C1625" i="20" a="1"/>
  <c r="C1625" i="20" s="1"/>
  <c r="C1622" i="20" a="1"/>
  <c r="C1622" i="20" s="1"/>
  <c r="C1620" i="20" a="1"/>
  <c r="C1620" i="20" s="1"/>
  <c r="D1618" i="20" a="1"/>
  <c r="D1618" i="20" s="1"/>
  <c r="A1618" i="20" s="1"/>
  <c r="B1617" i="20" a="1"/>
  <c r="B1617" i="20" s="1"/>
  <c r="D1613" i="20" a="1"/>
  <c r="D1613" i="20" s="1"/>
  <c r="A1613" i="20" s="1"/>
  <c r="D1611" i="20" a="1"/>
  <c r="D1611" i="20" s="1"/>
  <c r="A1611" i="20" s="1"/>
  <c r="B1610" i="20" a="1"/>
  <c r="B1610" i="20" s="1"/>
  <c r="C1608" i="20" a="1"/>
  <c r="C1608" i="20" s="1"/>
  <c r="C1606" i="20" a="1"/>
  <c r="C1606" i="20" s="1"/>
  <c r="B1605" i="20" a="1"/>
  <c r="B1605" i="20" s="1"/>
  <c r="C1603" i="20" a="1"/>
  <c r="C1603" i="20" s="1"/>
  <c r="B1600" i="20" a="1"/>
  <c r="B1600" i="20" s="1"/>
  <c r="C1598" i="20" a="1"/>
  <c r="C1598" i="20" s="1"/>
  <c r="D1596" i="20" a="1"/>
  <c r="D1596" i="20" s="1"/>
  <c r="C1595" i="20" a="1"/>
  <c r="C1595" i="20" s="1"/>
  <c r="C1593" i="20" a="1"/>
  <c r="C1593" i="20" s="1"/>
  <c r="D1591" i="20" a="1"/>
  <c r="D1591" i="20" s="1"/>
  <c r="A1591" i="20" s="1"/>
  <c r="C1590" i="20" a="1"/>
  <c r="C1590" i="20" s="1"/>
  <c r="C1588" i="20" a="1"/>
  <c r="C1588" i="20" s="1"/>
  <c r="B1587" i="20" a="1"/>
  <c r="B1587" i="20" s="1"/>
  <c r="C1585" i="20" a="1"/>
  <c r="C1585" i="20" s="1"/>
  <c r="B1582" i="20" a="1"/>
  <c r="B1582" i="20" s="1"/>
  <c r="C1580" i="20" a="1"/>
  <c r="C1580" i="20" s="1"/>
  <c r="D1578" i="20" a="1"/>
  <c r="D1578" i="20" s="1"/>
  <c r="A1578" i="20" s="1"/>
  <c r="B1577" i="20" a="1"/>
  <c r="B1577" i="20" s="1"/>
  <c r="C1575" i="20" a="1"/>
  <c r="C1575" i="20" s="1"/>
  <c r="C1573" i="20" a="1"/>
  <c r="C1573" i="20" s="1"/>
  <c r="B1572" i="20" a="1"/>
  <c r="B1572" i="20" s="1"/>
  <c r="C1568" i="20" a="1"/>
  <c r="C1568" i="20" s="1"/>
  <c r="D1566" i="20" a="1"/>
  <c r="D1566" i="20" s="1"/>
  <c r="A1566" i="20" s="1"/>
  <c r="B1565" i="20" a="1"/>
  <c r="B1565" i="20" s="1"/>
  <c r="C1563" i="20" a="1"/>
  <c r="C1563" i="20" s="1"/>
  <c r="C1561" i="20" a="1"/>
  <c r="C1561" i="20" s="1"/>
  <c r="D1882" i="20" a="1"/>
  <c r="D1882" i="20" s="1"/>
  <c r="A1882" i="20" s="1"/>
  <c r="C1837" i="20" a="1"/>
  <c r="C1837" i="20" s="1"/>
  <c r="D1803" i="20" a="1"/>
  <c r="D1803" i="20" s="1"/>
  <c r="D1785" i="20" a="1"/>
  <c r="D1785" i="20" s="1"/>
  <c r="D1775" i="20" a="1"/>
  <c r="D1775" i="20" s="1"/>
  <c r="D1763" i="20" a="1"/>
  <c r="D1763" i="20" s="1"/>
  <c r="A1763" i="20" s="1"/>
  <c r="D1757" i="20" a="1"/>
  <c r="D1757" i="20" s="1"/>
  <c r="A1757" i="20" s="1"/>
  <c r="D1751" i="20" a="1"/>
  <c r="D1751" i="20" s="1"/>
  <c r="A1751" i="20" s="1"/>
  <c r="B1746" i="20" a="1"/>
  <c r="B1746" i="20" s="1"/>
  <c r="B1741" i="20" a="1"/>
  <c r="B1741" i="20" s="1"/>
  <c r="D1735" i="20" a="1"/>
  <c r="D1735" i="20" s="1"/>
  <c r="B1731" i="20" a="1"/>
  <c r="B1731" i="20" s="1"/>
  <c r="B1726" i="20" a="1"/>
  <c r="B1726" i="20" s="1"/>
  <c r="D1720" i="20" a="1"/>
  <c r="D1720" i="20" s="1"/>
  <c r="A1720" i="20" s="1"/>
  <c r="B1716" i="20" a="1"/>
  <c r="B1716" i="20" s="1"/>
  <c r="D1710" i="20" a="1"/>
  <c r="D1710" i="20" s="1"/>
  <c r="A1710" i="20" s="1"/>
  <c r="B1705" i="20" a="1"/>
  <c r="B1705" i="20" s="1"/>
  <c r="B1695" i="20" a="1"/>
  <c r="B1695" i="20" s="1"/>
  <c r="C1689" i="20" a="1"/>
  <c r="C1689" i="20" s="1"/>
  <c r="C1684" i="20" a="1"/>
  <c r="C1684" i="20" s="1"/>
  <c r="D1673" i="20" a="1"/>
  <c r="D1673" i="20" s="1"/>
  <c r="A1673" i="20" s="1"/>
  <c r="B1670" i="20" a="1"/>
  <c r="B1670" i="20" s="1"/>
  <c r="D1666" i="20" a="1"/>
  <c r="D1666" i="20" s="1"/>
  <c r="B1663" i="20" a="1"/>
  <c r="B1663" i="20" s="1"/>
  <c r="C1659" i="20" a="1"/>
  <c r="C1659" i="20" s="1"/>
  <c r="C1656" i="20" a="1"/>
  <c r="C1656" i="20" s="1"/>
  <c r="C1652" i="20" a="1"/>
  <c r="C1652" i="20" s="1"/>
  <c r="B1650" i="20" a="1"/>
  <c r="B1650" i="20" s="1"/>
  <c r="C1648" i="20" a="1"/>
  <c r="C1648" i="20" s="1"/>
  <c r="D1646" i="20" a="1"/>
  <c r="D1646" i="20" s="1"/>
  <c r="A1646" i="20" s="1"/>
  <c r="D1644" i="20" a="1"/>
  <c r="D1644" i="20" s="1"/>
  <c r="A1644" i="20" s="1"/>
  <c r="B1643" i="20" a="1"/>
  <c r="B1643" i="20" s="1"/>
  <c r="C1641" i="20" a="1"/>
  <c r="C1641" i="20" s="1"/>
  <c r="D1639" i="20" a="1"/>
  <c r="D1639" i="20" s="1"/>
  <c r="A1639" i="20" s="1"/>
  <c r="D1637" i="20" a="1"/>
  <c r="D1637" i="20" s="1"/>
  <c r="D1634" i="20" a="1"/>
  <c r="D1634" i="20" s="1"/>
  <c r="B1633" i="20" a="1"/>
  <c r="B1633" i="20" s="1"/>
  <c r="D1629" i="20" a="1"/>
  <c r="D1629" i="20" s="1"/>
  <c r="A1629" i="20" s="1"/>
  <c r="B1628" i="20" a="1"/>
  <c r="B1628" i="20" s="1"/>
  <c r="D1624" i="20" a="1"/>
  <c r="D1624" i="20" s="1"/>
  <c r="D1621" i="20" a="1"/>
  <c r="D1621" i="20" s="1"/>
  <c r="D1619" i="20" a="1"/>
  <c r="D1619" i="20" s="1"/>
  <c r="C1616" i="20" a="1"/>
  <c r="C1616" i="20" s="1"/>
  <c r="D1614" i="20" a="1"/>
  <c r="D1614" i="20" s="1"/>
  <c r="A1614" i="20" s="1"/>
  <c r="B1613" i="20" a="1"/>
  <c r="B1613" i="20" s="1"/>
  <c r="C1609" i="20" a="1"/>
  <c r="C1609" i="20" s="1"/>
  <c r="D1607" i="20" a="1"/>
  <c r="D1607" i="20" s="1"/>
  <c r="A1607" i="20" s="1"/>
  <c r="D1605" i="20" a="1"/>
  <c r="D1605" i="20" s="1"/>
  <c r="A1605" i="20" s="1"/>
  <c r="D1602" i="20" a="1"/>
  <c r="D1602" i="20" s="1"/>
  <c r="A1602" i="20" s="1"/>
  <c r="B1601" i="20" a="1"/>
  <c r="B1601" i="20" s="1"/>
  <c r="D1597" i="20" a="1"/>
  <c r="D1597" i="20" s="1"/>
  <c r="A1597" i="20" s="1"/>
  <c r="D1594" i="20" a="1"/>
  <c r="D1594" i="20" s="1"/>
  <c r="B1593" i="20" a="1"/>
  <c r="B1593" i="20" s="1"/>
  <c r="D1589" i="20" a="1"/>
  <c r="D1589" i="20" s="1"/>
  <c r="A1589" i="20" s="1"/>
  <c r="D1587" i="20" a="1"/>
  <c r="D1587" i="20" s="1"/>
  <c r="A1587" i="20" s="1"/>
  <c r="D1584" i="20" a="1"/>
  <c r="D1584" i="20" s="1"/>
  <c r="A1584" i="20" s="1"/>
  <c r="B1583" i="20" a="1"/>
  <c r="B1583" i="20" s="1"/>
  <c r="D1579" i="20" a="1"/>
  <c r="D1579" i="20" s="1"/>
  <c r="A1579" i="20" s="1"/>
  <c r="C1576" i="20" a="1"/>
  <c r="C1576" i="20" s="1"/>
  <c r="D1574" i="20" a="1"/>
  <c r="D1574" i="20" s="1"/>
  <c r="A1574" i="20" s="1"/>
  <c r="B1573" i="20" a="1"/>
  <c r="B1573" i="20" s="1"/>
  <c r="C1571" i="20" a="1"/>
  <c r="C1571" i="20" s="1"/>
  <c r="D1569" i="20" a="1"/>
  <c r="D1569" i="20" s="1"/>
  <c r="A1569" i="20" s="1"/>
  <c r="D1567" i="20" a="1"/>
  <c r="D1567" i="20" s="1"/>
  <c r="A1567" i="20" s="1"/>
  <c r="C1564" i="20" a="1"/>
  <c r="C1564" i="20" s="1"/>
  <c r="D1562" i="20" a="1"/>
  <c r="D1562" i="20" s="1"/>
  <c r="B1561" i="20" a="1"/>
  <c r="B1561" i="20" s="1"/>
  <c r="C1559" i="20" a="1"/>
  <c r="C1559" i="20" s="1"/>
  <c r="D1557" i="20" a="1"/>
  <c r="D1557" i="20" s="1"/>
  <c r="A1557" i="20" s="1"/>
  <c r="D1555" i="20" a="1"/>
  <c r="D1555" i="20" s="1"/>
  <c r="C1552" i="20" a="1"/>
  <c r="C1552" i="20" s="1"/>
  <c r="D1550" i="20" a="1"/>
  <c r="D1550" i="20" s="1"/>
  <c r="B1549" i="20" a="1"/>
  <c r="B1549" i="20" s="1"/>
  <c r="C1547" i="20" a="1"/>
  <c r="C1547" i="20" s="1"/>
  <c r="D1545" i="20" a="1"/>
  <c r="D1545" i="20" s="1"/>
  <c r="A1545" i="20" s="1"/>
  <c r="D1543" i="20" a="1"/>
  <c r="D1543" i="20" s="1"/>
  <c r="A1543" i="20" s="1"/>
  <c r="C1540" i="20" a="1"/>
  <c r="C1540" i="20" s="1"/>
  <c r="D1538" i="20" a="1"/>
  <c r="D1538" i="20" s="1"/>
  <c r="A1538" i="20" s="1"/>
  <c r="B1537" i="20" a="1"/>
  <c r="B1537" i="20" s="1"/>
  <c r="C1868" i="20" a="1"/>
  <c r="C1868" i="20" s="1"/>
  <c r="B1784" i="20" a="1"/>
  <c r="B1784" i="20" s="1"/>
  <c r="B1763" i="20" a="1"/>
  <c r="B1763" i="20" s="1"/>
  <c r="C1745" i="20" a="1"/>
  <c r="C1745" i="20" s="1"/>
  <c r="C1699" i="20" a="1"/>
  <c r="C1699" i="20" s="1"/>
  <c r="C1683" i="20" a="1"/>
  <c r="C1683" i="20" s="1"/>
  <c r="C1669" i="20" a="1"/>
  <c r="C1669" i="20" s="1"/>
  <c r="C1658" i="20" a="1"/>
  <c r="C1658" i="20" s="1"/>
  <c r="D1651" i="20" a="1"/>
  <c r="D1651" i="20" s="1"/>
  <c r="A1651" i="20" s="1"/>
  <c r="C1646" i="20" a="1"/>
  <c r="C1646" i="20" s="1"/>
  <c r="B1641" i="20" a="1"/>
  <c r="B1641" i="20" s="1"/>
  <c r="B1636" i="20" a="1"/>
  <c r="B1636" i="20" s="1"/>
  <c r="C1631" i="20" a="1"/>
  <c r="C1631" i="20" s="1"/>
  <c r="C1626" i="20" a="1"/>
  <c r="C1626" i="20" s="1"/>
  <c r="C1621" i="20" a="1"/>
  <c r="C1621" i="20" s="1"/>
  <c r="B1616" i="20" a="1"/>
  <c r="B1616" i="20" s="1"/>
  <c r="C1611" i="20" a="1"/>
  <c r="C1611" i="20" s="1"/>
  <c r="B1608" i="20" a="1"/>
  <c r="B1608" i="20" s="1"/>
  <c r="D1604" i="20" a="1"/>
  <c r="D1604" i="20" s="1"/>
  <c r="A1604" i="20" s="1"/>
  <c r="C1601" i="20" a="1"/>
  <c r="C1601" i="20" s="1"/>
  <c r="B1598" i="20" a="1"/>
  <c r="B1598" i="20" s="1"/>
  <c r="B1595" i="20" a="1"/>
  <c r="B1595" i="20" s="1"/>
  <c r="C1591" i="20" a="1"/>
  <c r="C1591" i="20" s="1"/>
  <c r="B1588" i="20" a="1"/>
  <c r="B1588" i="20" s="1"/>
  <c r="B1585" i="20" a="1"/>
  <c r="B1585" i="20" s="1"/>
  <c r="D1581" i="20" a="1"/>
  <c r="D1581" i="20" s="1"/>
  <c r="C1578" i="20" a="1"/>
  <c r="C1578" i="20" s="1"/>
  <c r="B1575" i="20" a="1"/>
  <c r="B1575" i="20" s="1"/>
  <c r="D1571" i="20" a="1"/>
  <c r="D1571" i="20" s="1"/>
  <c r="A1571" i="20" s="1"/>
  <c r="B1568" i="20" a="1"/>
  <c r="B1568" i="20" s="1"/>
  <c r="D1565" i="20" a="1"/>
  <c r="D1565" i="20" s="1"/>
  <c r="A1565" i="20" s="1"/>
  <c r="B1563" i="20" a="1"/>
  <c r="B1563" i="20" s="1"/>
  <c r="C1560" i="20" a="1"/>
  <c r="C1560" i="20" s="1"/>
  <c r="C1558" i="20" a="1"/>
  <c r="C1558" i="20" s="1"/>
  <c r="C1556" i="20" a="1"/>
  <c r="C1556" i="20" s="1"/>
  <c r="C1554" i="20" a="1"/>
  <c r="C1554" i="20" s="1"/>
  <c r="B1550" i="20" a="1"/>
  <c r="B1550" i="20" s="1"/>
  <c r="B1544" i="20" a="1"/>
  <c r="B1544" i="20" s="1"/>
  <c r="B1542" i="20" a="1"/>
  <c r="B1542" i="20" s="1"/>
  <c r="B1540" i="20" a="1"/>
  <c r="B1540" i="20" s="1"/>
  <c r="D1537" i="20" a="1"/>
  <c r="D1537" i="20" s="1"/>
  <c r="B1536" i="20" a="1"/>
  <c r="B1536" i="20" s="1"/>
  <c r="B1534" i="20" a="1"/>
  <c r="B1534" i="20" s="1"/>
  <c r="B1532" i="20" a="1"/>
  <c r="B1532" i="20" s="1"/>
  <c r="C1528" i="20" a="1"/>
  <c r="C1528" i="20" s="1"/>
  <c r="C1526" i="20" a="1"/>
  <c r="C1526" i="20" s="1"/>
  <c r="C1524" i="20" a="1"/>
  <c r="C1524" i="20" s="1"/>
  <c r="D1522" i="20" a="1"/>
  <c r="D1522" i="20" s="1"/>
  <c r="A1522" i="20" s="1"/>
  <c r="B1521" i="20" a="1"/>
  <c r="B1521" i="20" s="1"/>
  <c r="D1517" i="20" a="1"/>
  <c r="D1517" i="20" s="1"/>
  <c r="A1517" i="20" s="1"/>
  <c r="B1516" i="20" a="1"/>
  <c r="B1516" i="20" s="1"/>
  <c r="B1514" i="20" a="1"/>
  <c r="B1514" i="20" s="1"/>
  <c r="C1512" i="20" a="1"/>
  <c r="C1512" i="20" s="1"/>
  <c r="D1510" i="20" a="1"/>
  <c r="D1510" i="20" s="1"/>
  <c r="A1510" i="20" s="1"/>
  <c r="B1509" i="20" a="1"/>
  <c r="B1509" i="20" s="1"/>
  <c r="D1505" i="20" a="1"/>
  <c r="D1505" i="20" s="1"/>
  <c r="B1504" i="20" a="1"/>
  <c r="B1504" i="20" s="1"/>
  <c r="B1502" i="20" a="1"/>
  <c r="B1502" i="20" s="1"/>
  <c r="C1500" i="20" a="1"/>
  <c r="C1500" i="20" s="1"/>
  <c r="D1498" i="20" a="1"/>
  <c r="D1498" i="20" s="1"/>
  <c r="A1498" i="20" s="1"/>
  <c r="B1497" i="20" a="1"/>
  <c r="B1497" i="20" s="1"/>
  <c r="D1493" i="20" a="1"/>
  <c r="D1493" i="20" s="1"/>
  <c r="A1493" i="20" s="1"/>
  <c r="D1491" i="20" a="1"/>
  <c r="D1491" i="20" s="1"/>
  <c r="D1489" i="20" a="1"/>
  <c r="D1489" i="20" s="1"/>
  <c r="A1489" i="20" s="1"/>
  <c r="B1488" i="20" a="1"/>
  <c r="B1488" i="20" s="1"/>
  <c r="B1486" i="20" a="1"/>
  <c r="B1486" i="20" s="1"/>
  <c r="B1484" i="20" a="1"/>
  <c r="B1484" i="20" s="1"/>
  <c r="C1480" i="20" a="1"/>
  <c r="C1480" i="20" s="1"/>
  <c r="C1478" i="20" a="1"/>
  <c r="C1478" i="20" s="1"/>
  <c r="C1476" i="20" a="1"/>
  <c r="C1476" i="20" s="1"/>
  <c r="D1474" i="20" a="1"/>
  <c r="D1474" i="20" s="1"/>
  <c r="D1472" i="20" a="1"/>
  <c r="D1472" i="20" s="1"/>
  <c r="A1472" i="20" s="1"/>
  <c r="D1470" i="20" a="1"/>
  <c r="D1470" i="20" s="1"/>
  <c r="A1470" i="20" s="1"/>
  <c r="B1469" i="20" a="1"/>
  <c r="B1469" i="20" s="1"/>
  <c r="B1467" i="20" a="1"/>
  <c r="B1467" i="20" s="1"/>
  <c r="B1465" i="20" a="1"/>
  <c r="B1465" i="20" s="1"/>
  <c r="C1463" i="20" a="1"/>
  <c r="C1463" i="20" s="1"/>
  <c r="C1461" i="20" a="1"/>
  <c r="C1461" i="20" s="1"/>
  <c r="C1459" i="20" a="1"/>
  <c r="C1459" i="20" s="1"/>
  <c r="D1457" i="20" a="1"/>
  <c r="D1457" i="20" s="1"/>
  <c r="D1455" i="20" a="1"/>
  <c r="D1455" i="20" s="1"/>
  <c r="A1455" i="20" s="1"/>
  <c r="D1453" i="20" a="1"/>
  <c r="D1453" i="20" s="1"/>
  <c r="B1452" i="20" a="1"/>
  <c r="B1452" i="20" s="1"/>
  <c r="B1450" i="20" a="1"/>
  <c r="B1450" i="20" s="1"/>
  <c r="B1448" i="20" a="1"/>
  <c r="B1448" i="20" s="1"/>
  <c r="C1444" i="20" a="1"/>
  <c r="C1444" i="20" s="1"/>
  <c r="C1442" i="20" a="1"/>
  <c r="C1442" i="20" s="1"/>
  <c r="C1440" i="20" a="1"/>
  <c r="C1440" i="20" s="1"/>
  <c r="D1438" i="20" a="1"/>
  <c r="D1438" i="20" s="1"/>
  <c r="A1438" i="20" s="1"/>
  <c r="D1436" i="20" a="1"/>
  <c r="D1436" i="20" s="1"/>
  <c r="A1436" i="20" s="1"/>
  <c r="D1434" i="20" a="1"/>
  <c r="D1434" i="20" s="1"/>
  <c r="A1434" i="20" s="1"/>
  <c r="B1433" i="20" a="1"/>
  <c r="B1433" i="20" s="1"/>
  <c r="B1431" i="20" a="1"/>
  <c r="B1431" i="20" s="1"/>
  <c r="B1429" i="20" a="1"/>
  <c r="B1429" i="20" s="1"/>
  <c r="C1427" i="20" a="1"/>
  <c r="C1427" i="20" s="1"/>
  <c r="C1425" i="20" a="1"/>
  <c r="C1425" i="20" s="1"/>
  <c r="C1423" i="20" a="1"/>
  <c r="C1423" i="20" s="1"/>
  <c r="D1421" i="20" a="1"/>
  <c r="D1421" i="20" s="1"/>
  <c r="A1421" i="20" s="1"/>
  <c r="D1419" i="20" a="1"/>
  <c r="D1419" i="20" s="1"/>
  <c r="A1419" i="20" s="1"/>
  <c r="C1418" i="20" a="1"/>
  <c r="C1418" i="20" s="1"/>
  <c r="D1414" i="20" a="1"/>
  <c r="D1414" i="20" s="1"/>
  <c r="B1413" i="20" a="1"/>
  <c r="B1413" i="20" s="1"/>
  <c r="C1411" i="20" a="1"/>
  <c r="C1411" i="20" s="1"/>
  <c r="D1409" i="20" a="1"/>
  <c r="D1409" i="20" s="1"/>
  <c r="B1408" i="20" a="1"/>
  <c r="B1408" i="20" s="1"/>
  <c r="C1406" i="20" a="1"/>
  <c r="C1406" i="20" s="1"/>
  <c r="D1404" i="20" a="1"/>
  <c r="D1404" i="20" s="1"/>
  <c r="A1404" i="20" s="1"/>
  <c r="D1402" i="20" a="1"/>
  <c r="D1402" i="20" s="1"/>
  <c r="A1402" i="20" s="1"/>
  <c r="C1401" i="20" a="1"/>
  <c r="C1401" i="20" s="1"/>
  <c r="D1399" i="20" a="1"/>
  <c r="D1399" i="20" s="1"/>
  <c r="A1399" i="20" s="1"/>
  <c r="C1398" i="20" a="1"/>
  <c r="C1398" i="20" s="1"/>
  <c r="D1396" i="20" a="1"/>
  <c r="D1396" i="20" s="1"/>
  <c r="C1395" i="20" a="1"/>
  <c r="C1395" i="20" s="1"/>
  <c r="D1393" i="20" a="1"/>
  <c r="D1393" i="20" s="1"/>
  <c r="A1393" i="20" s="1"/>
  <c r="D1391" i="20" a="1"/>
  <c r="D1391" i="20" s="1"/>
  <c r="A1391" i="20" s="1"/>
  <c r="B1390" i="20" a="1"/>
  <c r="B1390" i="20" s="1"/>
  <c r="B1388" i="20" a="1"/>
  <c r="B1388" i="20" s="1"/>
  <c r="C1386" i="20" a="1"/>
  <c r="C1386" i="20" s="1"/>
  <c r="C1384" i="20" a="1"/>
  <c r="C1384" i="20" s="1"/>
  <c r="D1382" i="20" a="1"/>
  <c r="D1382" i="20" s="1"/>
  <c r="A1382" i="20" s="1"/>
  <c r="B1381" i="20" a="1"/>
  <c r="B1381" i="20" s="1"/>
  <c r="C1377" i="20" a="1"/>
  <c r="C1377" i="20" s="1"/>
  <c r="C1375" i="20" a="1"/>
  <c r="C1375" i="20" s="1"/>
  <c r="C1373" i="20" a="1"/>
  <c r="C1373" i="20" s="1"/>
  <c r="B1372" i="20" a="1"/>
  <c r="B1372" i="20" s="1"/>
  <c r="B1370" i="20" a="1"/>
  <c r="B1370" i="20" s="1"/>
  <c r="B1368" i="20" a="1"/>
  <c r="B1368" i="20" s="1"/>
  <c r="C1366" i="20" a="1"/>
  <c r="C1366" i="20" s="1"/>
  <c r="B1365" i="20" a="1"/>
  <c r="B1365" i="20" s="1"/>
  <c r="C1363" i="20" a="1"/>
  <c r="C1363" i="20" s="1"/>
  <c r="C1361" i="20" a="1"/>
  <c r="C1361" i="20" s="1"/>
  <c r="D1359" i="20" a="1"/>
  <c r="D1359" i="20" s="1"/>
  <c r="A1359" i="20" s="1"/>
  <c r="D1357" i="20" a="1"/>
  <c r="D1357" i="20" s="1"/>
  <c r="A1357" i="20" s="1"/>
  <c r="D1355" i="20" a="1"/>
  <c r="D1355" i="20" s="1"/>
  <c r="A1355" i="20" s="1"/>
  <c r="D1353" i="20" a="1"/>
  <c r="D1353" i="20" s="1"/>
  <c r="A1353" i="20" s="1"/>
  <c r="D1351" i="20" a="1"/>
  <c r="D1351" i="20" s="1"/>
  <c r="D1349" i="20" a="1"/>
  <c r="D1349" i="20" s="1"/>
  <c r="A1349" i="20" s="1"/>
  <c r="D1347" i="20" a="1"/>
  <c r="D1347" i="20" s="1"/>
  <c r="A1347" i="20" s="1"/>
  <c r="D1345" i="20" a="1"/>
  <c r="D1345" i="20" s="1"/>
  <c r="A1345" i="20" s="1"/>
  <c r="D1343" i="20" a="1"/>
  <c r="D1343" i="20" s="1"/>
  <c r="A1343" i="20" s="1"/>
  <c r="D1341" i="20" a="1"/>
  <c r="D1341" i="20" s="1"/>
  <c r="A1341" i="20" s="1"/>
  <c r="B1340" i="20" a="1"/>
  <c r="B1340" i="20" s="1"/>
  <c r="B1338" i="20" a="1"/>
  <c r="B1338" i="20" s="1"/>
  <c r="B1336" i="20" a="1"/>
  <c r="B1336" i="20" s="1"/>
  <c r="C1332" i="20" a="1"/>
  <c r="C1332" i="20" s="1"/>
  <c r="C1330" i="20" a="1"/>
  <c r="C1330" i="20" s="1"/>
  <c r="C1328" i="20" a="1"/>
  <c r="C1328" i="20" s="1"/>
  <c r="D1326" i="20" a="1"/>
  <c r="D1326" i="20" s="1"/>
  <c r="D1324" i="20" a="1"/>
  <c r="D1324" i="20" s="1"/>
  <c r="A1324" i="20" s="1"/>
  <c r="D1322" i="20" a="1"/>
  <c r="D1322" i="20" s="1"/>
  <c r="A1322" i="20" s="1"/>
  <c r="D1842" i="20" a="1"/>
  <c r="D1842" i="20" s="1"/>
  <c r="A1842" i="20" s="1"/>
  <c r="C1777" i="20" a="1"/>
  <c r="C1777" i="20" s="1"/>
  <c r="B1759" i="20" a="1"/>
  <c r="B1759" i="20" s="1"/>
  <c r="B1742" i="20" a="1"/>
  <c r="B1742" i="20" s="1"/>
  <c r="B1727" i="20" a="1"/>
  <c r="B1727" i="20" s="1"/>
  <c r="D1711" i="20" a="1"/>
  <c r="D1711" i="20" s="1"/>
  <c r="A1711" i="20" s="1"/>
  <c r="D1695" i="20" a="1"/>
  <c r="D1695" i="20" s="1"/>
  <c r="A1695" i="20" s="1"/>
  <c r="B1680" i="20" a="1"/>
  <c r="B1680" i="20" s="1"/>
  <c r="C1667" i="20" a="1"/>
  <c r="C1667" i="20" s="1"/>
  <c r="D1656" i="20" a="1"/>
  <c r="D1656" i="20" s="1"/>
  <c r="D1650" i="20" a="1"/>
  <c r="D1650" i="20" s="1"/>
  <c r="B1645" i="20" a="1"/>
  <c r="B1645" i="20" s="1"/>
  <c r="B1640" i="20" a="1"/>
  <c r="B1640" i="20" s="1"/>
  <c r="B1635" i="20" a="1"/>
  <c r="B1635" i="20" s="1"/>
  <c r="B1630" i="20" a="1"/>
  <c r="B1630" i="20" s="1"/>
  <c r="B1625" i="20" a="1"/>
  <c r="B1625" i="20" s="1"/>
  <c r="B1620" i="20" a="1"/>
  <c r="B1620" i="20" s="1"/>
  <c r="B1615" i="20" a="1"/>
  <c r="B1615" i="20" s="1"/>
  <c r="B1611" i="20" a="1"/>
  <c r="B1611" i="20" s="1"/>
  <c r="C1607" i="20" a="1"/>
  <c r="C1607" i="20" s="1"/>
  <c r="C1604" i="20" a="1"/>
  <c r="C1604" i="20" s="1"/>
  <c r="D1600" i="20" a="1"/>
  <c r="D1600" i="20" s="1"/>
  <c r="C1597" i="20" a="1"/>
  <c r="C1597" i="20" s="1"/>
  <c r="C1594" i="20" a="1"/>
  <c r="C1594" i="20" s="1"/>
  <c r="B1591" i="20" a="1"/>
  <c r="B1591" i="20" s="1"/>
  <c r="C1584" i="20" a="1"/>
  <c r="C1584" i="20" s="1"/>
  <c r="C1581" i="20" a="1"/>
  <c r="C1581" i="20" s="1"/>
  <c r="B1578" i="20" a="1"/>
  <c r="B1578" i="20" s="1"/>
  <c r="C1574" i="20" a="1"/>
  <c r="C1574" i="20" s="1"/>
  <c r="B1571" i="20" a="1"/>
  <c r="B1571" i="20" s="1"/>
  <c r="C1567" i="20" a="1"/>
  <c r="C1567" i="20" s="1"/>
  <c r="C1565" i="20" a="1"/>
  <c r="C1565" i="20" s="1"/>
  <c r="C1562" i="20" a="1"/>
  <c r="C1562" i="20" s="1"/>
  <c r="B1556" i="20" a="1"/>
  <c r="B1556" i="20" s="1"/>
  <c r="B1554" i="20" a="1"/>
  <c r="B1554" i="20" s="1"/>
  <c r="B1552" i="20" a="1"/>
  <c r="B1552" i="20" s="1"/>
  <c r="D1549" i="20" a="1"/>
  <c r="D1549" i="20" s="1"/>
  <c r="A1549" i="20" s="1"/>
  <c r="B1548" i="20" a="1"/>
  <c r="B1548" i="20" s="1"/>
  <c r="B1546" i="20" a="1"/>
  <c r="B1546" i="20" s="1"/>
  <c r="C1543" i="20" a="1"/>
  <c r="C1543" i="20" s="1"/>
  <c r="D1541" i="20" a="1"/>
  <c r="D1541" i="20" s="1"/>
  <c r="A1541" i="20" s="1"/>
  <c r="D1539" i="20" a="1"/>
  <c r="D1539" i="20" s="1"/>
  <c r="A1539" i="20" s="1"/>
  <c r="C1537" i="20" a="1"/>
  <c r="C1537" i="20" s="1"/>
  <c r="D1535" i="20" a="1"/>
  <c r="D1535" i="20" s="1"/>
  <c r="A1535" i="20" s="1"/>
  <c r="D1533" i="20" a="1"/>
  <c r="D1533" i="20" s="1"/>
  <c r="A1533" i="20" s="1"/>
  <c r="D1531" i="20" a="1"/>
  <c r="D1531" i="20" s="1"/>
  <c r="B1530" i="20" a="1"/>
  <c r="B1530" i="20" s="1"/>
  <c r="B1528" i="20" a="1"/>
  <c r="B1528" i="20" s="1"/>
  <c r="B1526" i="20" a="1"/>
  <c r="B1526" i="20" s="1"/>
  <c r="C1522" i="20" a="1"/>
  <c r="C1522" i="20" s="1"/>
  <c r="D1520" i="20" a="1"/>
  <c r="D1520" i="20" s="1"/>
  <c r="A1520" i="20" s="1"/>
  <c r="B1519" i="20" a="1"/>
  <c r="B1519" i="20" s="1"/>
  <c r="C1517" i="20" a="1"/>
  <c r="C1517" i="20" s="1"/>
  <c r="D1515" i="20" a="1"/>
  <c r="D1515" i="20" s="1"/>
  <c r="A1515" i="20" s="1"/>
  <c r="D1513" i="20" a="1"/>
  <c r="D1513" i="20" s="1"/>
  <c r="A1513" i="20" s="1"/>
  <c r="C1510" i="20" a="1"/>
  <c r="C1510" i="20" s="1"/>
  <c r="D1508" i="20" a="1"/>
  <c r="D1508" i="20" s="1"/>
  <c r="A1508" i="20" s="1"/>
  <c r="B1507" i="20" a="1"/>
  <c r="B1507" i="20" s="1"/>
  <c r="C1505" i="20" a="1"/>
  <c r="C1505" i="20" s="1"/>
  <c r="D1503" i="20" a="1"/>
  <c r="D1503" i="20" s="1"/>
  <c r="A1503" i="20" s="1"/>
  <c r="D1501" i="20" a="1"/>
  <c r="D1501" i="20" s="1"/>
  <c r="A1501" i="20" s="1"/>
  <c r="C1498" i="20" a="1"/>
  <c r="C1498" i="20" s="1"/>
  <c r="D1496" i="20" a="1"/>
  <c r="D1496" i="20" s="1"/>
  <c r="A1496" i="20" s="1"/>
  <c r="B1495" i="20" a="1"/>
  <c r="B1495" i="20" s="1"/>
  <c r="C1493" i="20" a="1"/>
  <c r="C1493" i="20" s="1"/>
  <c r="C1491" i="20" a="1"/>
  <c r="C1491" i="20" s="1"/>
  <c r="C1489" i="20" a="1"/>
  <c r="C1489" i="20" s="1"/>
  <c r="D1487" i="20" a="1"/>
  <c r="D1487" i="20" s="1"/>
  <c r="A1487" i="20" s="1"/>
  <c r="D1485" i="20" a="1"/>
  <c r="D1485" i="20" s="1"/>
  <c r="A1485" i="20" s="1"/>
  <c r="D1483" i="20" a="1"/>
  <c r="D1483" i="20" s="1"/>
  <c r="B1482" i="20" a="1"/>
  <c r="B1482" i="20" s="1"/>
  <c r="B1480" i="20" a="1"/>
  <c r="B1480" i="20" s="1"/>
  <c r="B1478" i="20" a="1"/>
  <c r="B1478" i="20" s="1"/>
  <c r="C1474" i="20" a="1"/>
  <c r="C1474" i="20" s="1"/>
  <c r="C1472" i="20" a="1"/>
  <c r="C1472" i="20" s="1"/>
  <c r="C1470" i="20" a="1"/>
  <c r="C1470" i="20" s="1"/>
  <c r="D1468" i="20" a="1"/>
  <c r="D1468" i="20" s="1"/>
  <c r="A1468" i="20" s="1"/>
  <c r="D1466" i="20" a="1"/>
  <c r="D1466" i="20" s="1"/>
  <c r="A1466" i="20" s="1"/>
  <c r="D1464" i="20" a="1"/>
  <c r="D1464" i="20" s="1"/>
  <c r="A1464" i="20" s="1"/>
  <c r="B1463" i="20" a="1"/>
  <c r="B1463" i="20" s="1"/>
  <c r="B1461" i="20" a="1"/>
  <c r="B1461" i="20" s="1"/>
  <c r="B1459" i="20" a="1"/>
  <c r="B1459" i="20" s="1"/>
  <c r="C1457" i="20" a="1"/>
  <c r="C1457" i="20" s="1"/>
  <c r="C1455" i="20" a="1"/>
  <c r="C1455" i="20" s="1"/>
  <c r="C1453" i="20" a="1"/>
  <c r="C1453" i="20" s="1"/>
  <c r="D1451" i="20" a="1"/>
  <c r="D1451" i="20" s="1"/>
  <c r="D1449" i="20" a="1"/>
  <c r="D1449" i="20" s="1"/>
  <c r="A1449" i="20" s="1"/>
  <c r="D1447" i="20" a="1"/>
  <c r="D1447" i="20" s="1"/>
  <c r="B1446" i="20" a="1"/>
  <c r="B1446" i="20" s="1"/>
  <c r="B1444" i="20" a="1"/>
  <c r="B1444" i="20" s="1"/>
  <c r="B1442" i="20" a="1"/>
  <c r="B1442" i="20" s="1"/>
  <c r="C1438" i="20" a="1"/>
  <c r="C1438" i="20" s="1"/>
  <c r="C1436" i="20" a="1"/>
  <c r="C1436" i="20" s="1"/>
  <c r="C1434" i="20" a="1"/>
  <c r="C1434" i="20" s="1"/>
  <c r="D1432" i="20" a="1"/>
  <c r="D1432" i="20" s="1"/>
  <c r="D1430" i="20" a="1"/>
  <c r="D1430" i="20" s="1"/>
  <c r="A1430" i="20" s="1"/>
  <c r="D1428" i="20" a="1"/>
  <c r="D1428" i="20" s="1"/>
  <c r="B1427" i="20" a="1"/>
  <c r="B1427" i="20" s="1"/>
  <c r="B1425" i="20" a="1"/>
  <c r="B1425" i="20" s="1"/>
  <c r="B1423" i="20" a="1"/>
  <c r="B1423" i="20" s="1"/>
  <c r="C1421" i="20" a="1"/>
  <c r="C1421" i="20" s="1"/>
  <c r="C1419" i="20" a="1"/>
  <c r="C1419" i="20" s="1"/>
  <c r="B1418" i="20" a="1"/>
  <c r="B1418" i="20" s="1"/>
  <c r="C1416" i="20" a="1"/>
  <c r="C1416" i="20" s="1"/>
  <c r="C1414" i="20" a="1"/>
  <c r="C1414" i="20" s="1"/>
  <c r="D1412" i="20" a="1"/>
  <c r="D1412" i="20" s="1"/>
  <c r="A1412" i="20" s="1"/>
  <c r="B1411" i="20" a="1"/>
  <c r="B1411" i="20" s="1"/>
  <c r="C1409" i="20" a="1"/>
  <c r="C1409" i="20" s="1"/>
  <c r="D1407" i="20" a="1"/>
  <c r="D1407" i="20" s="1"/>
  <c r="A1407" i="20" s="1"/>
  <c r="B1406" i="20" a="1"/>
  <c r="B1406" i="20" s="1"/>
  <c r="C1404" i="20" a="1"/>
  <c r="C1404" i="20" s="1"/>
  <c r="C1402" i="20" a="1"/>
  <c r="C1402" i="20" s="1"/>
  <c r="C1399" i="20" a="1"/>
  <c r="C1399" i="20" s="1"/>
  <c r="C1396" i="20" a="1"/>
  <c r="C1396" i="20" s="1"/>
  <c r="C1393" i="20" a="1"/>
  <c r="C1393" i="20" s="1"/>
  <c r="C1391" i="20" a="1"/>
  <c r="C1391" i="20" s="1"/>
  <c r="D1389" i="20" a="1"/>
  <c r="D1389" i="20" s="1"/>
  <c r="A1389" i="20" s="1"/>
  <c r="D1387" i="20" a="1"/>
  <c r="D1387" i="20" s="1"/>
  <c r="B1386" i="20" a="1"/>
  <c r="B1386" i="20" s="1"/>
  <c r="C1382" i="20" a="1"/>
  <c r="C1382" i="20" s="1"/>
  <c r="D1380" i="20" a="1"/>
  <c r="D1380" i="20" s="1"/>
  <c r="A1380" i="20" s="1"/>
  <c r="B1379" i="20" a="1"/>
  <c r="B1379" i="20" s="1"/>
  <c r="B1377" i="20" a="1"/>
  <c r="B1377" i="20" s="1"/>
  <c r="B1375" i="20" a="1"/>
  <c r="B1375" i="20" s="1"/>
  <c r="B1373" i="20" a="1"/>
  <c r="B1373" i="20" s="1"/>
  <c r="D1371" i="20" a="1"/>
  <c r="D1371" i="20" s="1"/>
  <c r="A1371" i="20" s="1"/>
  <c r="D1369" i="20" a="1"/>
  <c r="D1369" i="20" s="1"/>
  <c r="A1369" i="20" s="1"/>
  <c r="D1367" i="20" a="1"/>
  <c r="D1367" i="20" s="1"/>
  <c r="D1364" i="20" a="1"/>
  <c r="D1364" i="20" s="1"/>
  <c r="A1364" i="20" s="1"/>
  <c r="B1363" i="20" a="1"/>
  <c r="B1363" i="20" s="1"/>
  <c r="B1361" i="20" a="1"/>
  <c r="B1361" i="20" s="1"/>
  <c r="C1359" i="20" a="1"/>
  <c r="C1359" i="20" s="1"/>
  <c r="C1357" i="20" a="1"/>
  <c r="C1357" i="20" s="1"/>
  <c r="C1355" i="20" a="1"/>
  <c r="C1355" i="20" s="1"/>
  <c r="C1353" i="20" a="1"/>
  <c r="C1353" i="20" s="1"/>
  <c r="C1351" i="20" a="1"/>
  <c r="C1351" i="20" s="1"/>
  <c r="C1349" i="20" a="1"/>
  <c r="C1349" i="20" s="1"/>
  <c r="C1347" i="20" a="1"/>
  <c r="C1347" i="20" s="1"/>
  <c r="C1345" i="20" a="1"/>
  <c r="C1345" i="20" s="1"/>
  <c r="C1343" i="20" a="1"/>
  <c r="C1343" i="20" s="1"/>
  <c r="C1341" i="20" a="1"/>
  <c r="C1341" i="20" s="1"/>
  <c r="D1339" i="20" a="1"/>
  <c r="D1339" i="20" s="1"/>
  <c r="D1337" i="20" a="1"/>
  <c r="D1337" i="20" s="1"/>
  <c r="D1335" i="20" a="1"/>
  <c r="D1335" i="20" s="1"/>
  <c r="A1335" i="20" s="1"/>
  <c r="B1334" i="20" a="1"/>
  <c r="B1334" i="20" s="1"/>
  <c r="B1332" i="20" a="1"/>
  <c r="B1332" i="20" s="1"/>
  <c r="C1831" i="20" a="1"/>
  <c r="C1831" i="20" s="1"/>
  <c r="B1775" i="20" a="1"/>
  <c r="B1775" i="20" s="1"/>
  <c r="B1757" i="20" a="1"/>
  <c r="B1757" i="20" s="1"/>
  <c r="B1740" i="20" a="1"/>
  <c r="B1740" i="20" s="1"/>
  <c r="C1725" i="20" a="1"/>
  <c r="C1725" i="20" s="1"/>
  <c r="D1709" i="20" a="1"/>
  <c r="D1709" i="20" s="1"/>
  <c r="A1709" i="20" s="1"/>
  <c r="B1694" i="20" a="1"/>
  <c r="B1694" i="20" s="1"/>
  <c r="C1678" i="20" a="1"/>
  <c r="C1678" i="20" s="1"/>
  <c r="B1666" i="20" a="1"/>
  <c r="B1666" i="20" s="1"/>
  <c r="B1656" i="20" a="1"/>
  <c r="B1656" i="20" s="1"/>
  <c r="D1649" i="20" a="1"/>
  <c r="D1649" i="20" s="1"/>
  <c r="A1649" i="20" s="1"/>
  <c r="C1644" i="20" a="1"/>
  <c r="C1644" i="20" s="1"/>
  <c r="C1639" i="20" a="1"/>
  <c r="C1639" i="20" s="1"/>
  <c r="C1634" i="20" a="1"/>
  <c r="C1634" i="20" s="1"/>
  <c r="C1629" i="20" a="1"/>
  <c r="C1629" i="20" s="1"/>
  <c r="C1624" i="20" a="1"/>
  <c r="C1624" i="20" s="1"/>
  <c r="C1614" i="20" a="1"/>
  <c r="C1614" i="20" s="1"/>
  <c r="C1610" i="20" a="1"/>
  <c r="C1610" i="20" s="1"/>
  <c r="D1606" i="20" a="1"/>
  <c r="D1606" i="20" s="1"/>
  <c r="A1606" i="20" s="1"/>
  <c r="D1603" i="20" a="1"/>
  <c r="D1603" i="20" s="1"/>
  <c r="B1597" i="20" a="1"/>
  <c r="B1597" i="20" s="1"/>
  <c r="D1593" i="20" a="1"/>
  <c r="D1593" i="20" s="1"/>
  <c r="D1583" i="20" a="1"/>
  <c r="D1583" i="20" s="1"/>
  <c r="A1583" i="20" s="1"/>
  <c r="D1580" i="20" a="1"/>
  <c r="D1580" i="20" s="1"/>
  <c r="A1580" i="20" s="1"/>
  <c r="C1577" i="20" a="1"/>
  <c r="C1577" i="20" s="1"/>
  <c r="D1573" i="20" a="1"/>
  <c r="D1573" i="20" s="1"/>
  <c r="C1570" i="20" a="1"/>
  <c r="C1570" i="20" s="1"/>
  <c r="D1564" i="20" a="1"/>
  <c r="D1564" i="20" s="1"/>
  <c r="A1564" i="20" s="1"/>
  <c r="B1562" i="20" a="1"/>
  <c r="B1562" i="20" s="1"/>
  <c r="B1560" i="20" a="1"/>
  <c r="B1560" i="20" s="1"/>
  <c r="B1558" i="20" a="1"/>
  <c r="B1558" i="20" s="1"/>
  <c r="C1555" i="20" a="1"/>
  <c r="C1555" i="20" s="1"/>
  <c r="D1553" i="20" a="1"/>
  <c r="D1553" i="20" s="1"/>
  <c r="A1553" i="20" s="1"/>
  <c r="D1551" i="20" a="1"/>
  <c r="D1551" i="20" s="1"/>
  <c r="A1551" i="20" s="1"/>
  <c r="C1549" i="20" a="1"/>
  <c r="C1549" i="20" s="1"/>
  <c r="D1547" i="20" a="1"/>
  <c r="D1547" i="20" s="1"/>
  <c r="A1547" i="20" s="1"/>
  <c r="C1545" i="20" a="1"/>
  <c r="C1545" i="20" s="1"/>
  <c r="C1541" i="20" a="1"/>
  <c r="C1541" i="20" s="1"/>
  <c r="C1539" i="20" a="1"/>
  <c r="C1539" i="20" s="1"/>
  <c r="C1535" i="20" a="1"/>
  <c r="C1535" i="20" s="1"/>
  <c r="C1533" i="20" a="1"/>
  <c r="C1533" i="20" s="1"/>
  <c r="C1531" i="20" a="1"/>
  <c r="C1531" i="20" s="1"/>
  <c r="D1529" i="20" a="1"/>
  <c r="D1529" i="20" s="1"/>
  <c r="A1529" i="20" s="1"/>
  <c r="D1527" i="20" a="1"/>
  <c r="D1527" i="20" s="1"/>
  <c r="D1525" i="20" a="1"/>
  <c r="D1525" i="20" s="1"/>
  <c r="B1524" i="20" a="1"/>
  <c r="B1524" i="20" s="1"/>
  <c r="C1520" i="20" a="1"/>
  <c r="C1520" i="20" s="1"/>
  <c r="D1518" i="20" a="1"/>
  <c r="D1518" i="20" s="1"/>
  <c r="B1517" i="20" a="1"/>
  <c r="B1517" i="20" s="1"/>
  <c r="C1515" i="20" a="1"/>
  <c r="C1515" i="20" s="1"/>
  <c r="C1513" i="20" a="1"/>
  <c r="C1513" i="20" s="1"/>
  <c r="B1512" i="20" a="1"/>
  <c r="B1512" i="20" s="1"/>
  <c r="C1508" i="20" a="1"/>
  <c r="C1508" i="20" s="1"/>
  <c r="D1506" i="20" a="1"/>
  <c r="D1506" i="20" s="1"/>
  <c r="B1505" i="20" a="1"/>
  <c r="B1505" i="20" s="1"/>
  <c r="C1503" i="20" a="1"/>
  <c r="C1503" i="20" s="1"/>
  <c r="C1501" i="20" a="1"/>
  <c r="C1501" i="20" s="1"/>
  <c r="B1500" i="20" a="1"/>
  <c r="B1500" i="20" s="1"/>
  <c r="C1496" i="20" a="1"/>
  <c r="C1496" i="20" s="1"/>
  <c r="D1494" i="20" a="1"/>
  <c r="D1494" i="20" s="1"/>
  <c r="B1493" i="20" a="1"/>
  <c r="B1493" i="20" s="1"/>
  <c r="B1491" i="20" a="1"/>
  <c r="B1491" i="20" s="1"/>
  <c r="B1489" i="20" a="1"/>
  <c r="B1489" i="20" s="1"/>
  <c r="C1487" i="20" a="1"/>
  <c r="C1487" i="20" s="1"/>
  <c r="C1485" i="20" a="1"/>
  <c r="C1485" i="20" s="1"/>
  <c r="C1483" i="20" a="1"/>
  <c r="C1483" i="20" s="1"/>
  <c r="D1481" i="20" a="1"/>
  <c r="D1481" i="20" s="1"/>
  <c r="D1479" i="20" a="1"/>
  <c r="D1479" i="20" s="1"/>
  <c r="D1477" i="20" a="1"/>
  <c r="D1477" i="20" s="1"/>
  <c r="A1477" i="20" s="1"/>
  <c r="B1476" i="20" a="1"/>
  <c r="B1476" i="20" s="1"/>
  <c r="B1474" i="20" a="1"/>
  <c r="B1474" i="20" s="1"/>
  <c r="B1472" i="20" a="1"/>
  <c r="B1472" i="20" s="1"/>
  <c r="C1468" i="20" a="1"/>
  <c r="C1468" i="20" s="1"/>
  <c r="C1466" i="20" a="1"/>
  <c r="C1466" i="20" s="1"/>
  <c r="C1464" i="20" a="1"/>
  <c r="C1464" i="20" s="1"/>
  <c r="D1462" i="20" a="1"/>
  <c r="D1462" i="20" s="1"/>
  <c r="A1462" i="20" s="1"/>
  <c r="D1460" i="20" a="1"/>
  <c r="D1460" i="20" s="1"/>
  <c r="A1460" i="20" s="1"/>
  <c r="D1458" i="20" a="1"/>
  <c r="D1458" i="20" s="1"/>
  <c r="B1457" i="20" a="1"/>
  <c r="B1457" i="20" s="1"/>
  <c r="B1455" i="20" a="1"/>
  <c r="B1455" i="20" s="1"/>
  <c r="B1453" i="20" a="1"/>
  <c r="B1453" i="20" s="1"/>
  <c r="C1451" i="20" a="1"/>
  <c r="C1451" i="20" s="1"/>
  <c r="C1449" i="20" a="1"/>
  <c r="C1449" i="20" s="1"/>
  <c r="C1447" i="20" a="1"/>
  <c r="C1447" i="20" s="1"/>
  <c r="D1445" i="20" a="1"/>
  <c r="D1445" i="20" s="1"/>
  <c r="A1445" i="20" s="1"/>
  <c r="D1443" i="20" a="1"/>
  <c r="D1443" i="20" s="1"/>
  <c r="D1441" i="20" a="1"/>
  <c r="D1441" i="20" s="1"/>
  <c r="A1441" i="20" s="1"/>
  <c r="B1440" i="20" a="1"/>
  <c r="B1440" i="20" s="1"/>
  <c r="C1808" i="20" a="1"/>
  <c r="C1808" i="20" s="1"/>
  <c r="D1770" i="20" a="1"/>
  <c r="D1770" i="20" s="1"/>
  <c r="A1770" i="20" s="1"/>
  <c r="B1753" i="20" a="1"/>
  <c r="B1753" i="20" s="1"/>
  <c r="D1736" i="20" a="1"/>
  <c r="D1736" i="20" s="1"/>
  <c r="D1721" i="20" a="1"/>
  <c r="D1721" i="20" s="1"/>
  <c r="A1721" i="20" s="1"/>
  <c r="B1706" i="20" a="1"/>
  <c r="B1706" i="20" s="1"/>
  <c r="C1690" i="20" a="1"/>
  <c r="C1690" i="20" s="1"/>
  <c r="D1674" i="20" a="1"/>
  <c r="D1674" i="20" s="1"/>
  <c r="D1663" i="20" a="1"/>
  <c r="D1663" i="20" s="1"/>
  <c r="A1663" i="20" s="1"/>
  <c r="D1654" i="20" a="1"/>
  <c r="D1654" i="20" s="1"/>
  <c r="B1638" i="20" a="1"/>
  <c r="B1638" i="20" s="1"/>
  <c r="C1628" i="20" a="1"/>
  <c r="C1628" i="20" s="1"/>
  <c r="C1623" i="20" a="1"/>
  <c r="C1623" i="20" s="1"/>
  <c r="C1618" i="20" a="1"/>
  <c r="C1618" i="20" s="1"/>
  <c r="C1613" i="20" a="1"/>
  <c r="C1613" i="20" s="1"/>
  <c r="D1609" i="20" a="1"/>
  <c r="D1609" i="20" s="1"/>
  <c r="B1606" i="20" a="1"/>
  <c r="B1606" i="20" s="1"/>
  <c r="B1603" i="20" a="1"/>
  <c r="B1603" i="20" s="1"/>
  <c r="D1599" i="20" a="1"/>
  <c r="D1599" i="20" s="1"/>
  <c r="A1599" i="20" s="1"/>
  <c r="C1596" i="20" a="1"/>
  <c r="C1596" i="20" s="1"/>
  <c r="B1590" i="20" a="1"/>
  <c r="B1590" i="20" s="1"/>
  <c r="D1586" i="20" a="1"/>
  <c r="D1586" i="20" s="1"/>
  <c r="C1583" i="20" a="1"/>
  <c r="C1583" i="20" s="1"/>
  <c r="B1580" i="20" a="1"/>
  <c r="B1580" i="20" s="1"/>
  <c r="D1576" i="20" a="1"/>
  <c r="D1576" i="20" s="1"/>
  <c r="A1576" i="20" s="1"/>
  <c r="B1570" i="20" a="1"/>
  <c r="B1570" i="20" s="1"/>
  <c r="B1567" i="20" a="1"/>
  <c r="B1567" i="20" s="1"/>
  <c r="D1561" i="20" a="1"/>
  <c r="D1561" i="20" s="1"/>
  <c r="D1559" i="20" a="1"/>
  <c r="D1559" i="20" s="1"/>
  <c r="C1557" i="20" a="1"/>
  <c r="C1557" i="20" s="1"/>
  <c r="C1553" i="20" a="1"/>
  <c r="C1553" i="20" s="1"/>
  <c r="C1551" i="20" a="1"/>
  <c r="C1551" i="20" s="1"/>
  <c r="B1547" i="20" a="1"/>
  <c r="B1547" i="20" s="1"/>
  <c r="B1545" i="20" a="1"/>
  <c r="B1545" i="20" s="1"/>
  <c r="B1543" i="20" a="1"/>
  <c r="B1543" i="20" s="1"/>
  <c r="B1541" i="20" a="1"/>
  <c r="B1541" i="20" s="1"/>
  <c r="B1539" i="20" a="1"/>
  <c r="B1539" i="20" s="1"/>
  <c r="D1536" i="20" a="1"/>
  <c r="D1536" i="20" s="1"/>
  <c r="A1536" i="20" s="1"/>
  <c r="B1535" i="20" a="1"/>
  <c r="B1535" i="20" s="1"/>
  <c r="B1533" i="20" a="1"/>
  <c r="B1533" i="20" s="1"/>
  <c r="B1531" i="20" a="1"/>
  <c r="B1531" i="20" s="1"/>
  <c r="C1529" i="20" a="1"/>
  <c r="C1529" i="20" s="1"/>
  <c r="C1527" i="20" a="1"/>
  <c r="C1527" i="20" s="1"/>
  <c r="C1525" i="20" a="1"/>
  <c r="C1525" i="20" s="1"/>
  <c r="D1523" i="20" a="1"/>
  <c r="D1523" i="20" s="1"/>
  <c r="A1523" i="20" s="1"/>
  <c r="B1522" i="20" a="1"/>
  <c r="B1522" i="20" s="1"/>
  <c r="B1520" i="20" a="1"/>
  <c r="B1520" i="20" s="1"/>
  <c r="C1518" i="20" a="1"/>
  <c r="C1518" i="20" s="1"/>
  <c r="D1516" i="20" a="1"/>
  <c r="D1516" i="20" s="1"/>
  <c r="B1515" i="20" a="1"/>
  <c r="B1515" i="20" s="1"/>
  <c r="D1511" i="20" a="1"/>
  <c r="D1511" i="20" s="1"/>
  <c r="A1511" i="20" s="1"/>
  <c r="B1510" i="20" a="1"/>
  <c r="B1510" i="20" s="1"/>
  <c r="B1508" i="20" a="1"/>
  <c r="B1508" i="20" s="1"/>
  <c r="C1506" i="20" a="1"/>
  <c r="C1506" i="20" s="1"/>
  <c r="D1504" i="20" a="1"/>
  <c r="D1504" i="20" s="1"/>
  <c r="A1504" i="20" s="1"/>
  <c r="B1503" i="20" a="1"/>
  <c r="B1503" i="20" s="1"/>
  <c r="D1499" i="20" a="1"/>
  <c r="D1499" i="20" s="1"/>
  <c r="A1499" i="20" s="1"/>
  <c r="B1498" i="20" a="1"/>
  <c r="B1498" i="20" s="1"/>
  <c r="B1496" i="20" a="1"/>
  <c r="B1496" i="20" s="1"/>
  <c r="C1494" i="20" a="1"/>
  <c r="C1494" i="20" s="1"/>
  <c r="D1492" i="20" a="1"/>
  <c r="D1492" i="20" s="1"/>
  <c r="A1492" i="20" s="1"/>
  <c r="D1490" i="20" a="1"/>
  <c r="D1490" i="20" s="1"/>
  <c r="D1488" i="20" a="1"/>
  <c r="D1488" i="20" s="1"/>
  <c r="A1488" i="20" s="1"/>
  <c r="B1487" i="20" a="1"/>
  <c r="B1487" i="20" s="1"/>
  <c r="B1485" i="20" a="1"/>
  <c r="B1485" i="20" s="1"/>
  <c r="B1483" i="20" a="1"/>
  <c r="B1483" i="20" s="1"/>
  <c r="C1481" i="20" a="1"/>
  <c r="C1481" i="20" s="1"/>
  <c r="C1479" i="20" a="1"/>
  <c r="C1479" i="20" s="1"/>
  <c r="C1477" i="20" a="1"/>
  <c r="C1477" i="20" s="1"/>
  <c r="D1475" i="20" a="1"/>
  <c r="D1475" i="20" s="1"/>
  <c r="D1473" i="20" a="1"/>
  <c r="D1473" i="20" s="1"/>
  <c r="A1473" i="20" s="1"/>
  <c r="D1471" i="20" a="1"/>
  <c r="D1471" i="20" s="1"/>
  <c r="A1471" i="20" s="1"/>
  <c r="B1470" i="20" a="1"/>
  <c r="B1470" i="20" s="1"/>
  <c r="B1468" i="20" a="1"/>
  <c r="B1468" i="20" s="1"/>
  <c r="B1466" i="20" a="1"/>
  <c r="B1466" i="20" s="1"/>
  <c r="C1462" i="20" a="1"/>
  <c r="C1462" i="20" s="1"/>
  <c r="C1460" i="20" a="1"/>
  <c r="C1460" i="20" s="1"/>
  <c r="C1458" i="20" a="1"/>
  <c r="C1458" i="20" s="1"/>
  <c r="D1456" i="20" a="1"/>
  <c r="D1456" i="20" s="1"/>
  <c r="A1456" i="20" s="1"/>
  <c r="D1454" i="20" a="1"/>
  <c r="D1454" i="20" s="1"/>
  <c r="A1454" i="20" s="1"/>
  <c r="D1452" i="20" a="1"/>
  <c r="D1452" i="20" s="1"/>
  <c r="A1452" i="20" s="1"/>
  <c r="B1451" i="20" a="1"/>
  <c r="B1451" i="20" s="1"/>
  <c r="B1449" i="20" a="1"/>
  <c r="B1449" i="20" s="1"/>
  <c r="B1447" i="20" a="1"/>
  <c r="B1447" i="20" s="1"/>
  <c r="C1445" i="20" a="1"/>
  <c r="C1445" i="20" s="1"/>
  <c r="C1443" i="20" a="1"/>
  <c r="C1443" i="20" s="1"/>
  <c r="C1441" i="20" a="1"/>
  <c r="C1441" i="20" s="1"/>
  <c r="D1439" i="20" a="1"/>
  <c r="D1439" i="20" s="1"/>
  <c r="D1437" i="20" a="1"/>
  <c r="D1437" i="20" s="1"/>
  <c r="A1437" i="20" s="1"/>
  <c r="D1435" i="20" a="1"/>
  <c r="D1435" i="20" s="1"/>
  <c r="B1434" i="20" a="1"/>
  <c r="B1434" i="20" s="1"/>
  <c r="B1432" i="20" a="1"/>
  <c r="B1432" i="20" s="1"/>
  <c r="B1430" i="20" a="1"/>
  <c r="B1430" i="20" s="1"/>
  <c r="C1426" i="20" a="1"/>
  <c r="C1426" i="20" s="1"/>
  <c r="C1424" i="20" a="1"/>
  <c r="C1424" i="20" s="1"/>
  <c r="C1422" i="20" a="1"/>
  <c r="C1422" i="20" s="1"/>
  <c r="D1420" i="20" a="1"/>
  <c r="D1420" i="20" s="1"/>
  <c r="A1420" i="20" s="1"/>
  <c r="B1419" i="20" a="1"/>
  <c r="B1419" i="20" s="1"/>
  <c r="C1417" i="20" a="1"/>
  <c r="C1417" i="20" s="1"/>
  <c r="D1415" i="20" a="1"/>
  <c r="D1415" i="20" s="1"/>
  <c r="D1413" i="20" a="1"/>
  <c r="D1413" i="20" s="1"/>
  <c r="A1413" i="20" s="1"/>
  <c r="C1412" i="20" a="1"/>
  <c r="C1412" i="20" s="1"/>
  <c r="D1408" i="20" a="1"/>
  <c r="D1408" i="20" s="1"/>
  <c r="A1408" i="20" s="1"/>
  <c r="C1407" i="20" a="1"/>
  <c r="C1407" i="20" s="1"/>
  <c r="C1405" i="20" a="1"/>
  <c r="C1405" i="20" s="1"/>
  <c r="D1403" i="20" a="1"/>
  <c r="D1403" i="20" s="1"/>
  <c r="B1402" i="20" a="1"/>
  <c r="B1402" i="20" s="1"/>
  <c r="D1400" i="20" a="1"/>
  <c r="D1400" i="20" s="1"/>
  <c r="A1400" i="20" s="1"/>
  <c r="B1399" i="20" a="1"/>
  <c r="B1399" i="20" s="1"/>
  <c r="D1397" i="20" a="1"/>
  <c r="D1397" i="20" s="1"/>
  <c r="A1397" i="20" s="1"/>
  <c r="B1396" i="20" a="1"/>
  <c r="B1396" i="20" s="1"/>
  <c r="D1394" i="20" a="1"/>
  <c r="D1394" i="20" s="1"/>
  <c r="D1392" i="20" a="1"/>
  <c r="D1392" i="20" s="1"/>
  <c r="A1392" i="20" s="1"/>
  <c r="D1390" i="20" a="1"/>
  <c r="D1390" i="20" s="1"/>
  <c r="A1390" i="20" s="1"/>
  <c r="B1389" i="20" a="1"/>
  <c r="B1389" i="20" s="1"/>
  <c r="B1387" i="20" a="1"/>
  <c r="B1387" i="20" s="1"/>
  <c r="C1385" i="20" a="1"/>
  <c r="C1385" i="20" s="1"/>
  <c r="D1383" i="20" a="1"/>
  <c r="D1383" i="20" s="1"/>
  <c r="D1381" i="20" a="1"/>
  <c r="D1381" i="20" s="1"/>
  <c r="B1380" i="20" a="1"/>
  <c r="B1380" i="20" s="1"/>
  <c r="C1378" i="20" a="1"/>
  <c r="C1378" i="20" s="1"/>
  <c r="C1376" i="20" a="1"/>
  <c r="C1376" i="20" s="1"/>
  <c r="C1374" i="20" a="1"/>
  <c r="C1374" i="20" s="1"/>
  <c r="B1371" i="20" a="1"/>
  <c r="B1371" i="20" s="1"/>
  <c r="B1369" i="20" a="1"/>
  <c r="B1369" i="20" s="1"/>
  <c r="C1367" i="20" a="1"/>
  <c r="C1367" i="20" s="1"/>
  <c r="D1365" i="20" a="1"/>
  <c r="D1365" i="20" s="1"/>
  <c r="A1365" i="20" s="1"/>
  <c r="B1364" i="20" a="1"/>
  <c r="B1364" i="20" s="1"/>
  <c r="C1362" i="20" a="1"/>
  <c r="C1362" i="20" s="1"/>
  <c r="D1358" i="20" a="1"/>
  <c r="D1358" i="20" s="1"/>
  <c r="D1356" i="20" a="1"/>
  <c r="D1356" i="20" s="1"/>
  <c r="D1354" i="20" a="1"/>
  <c r="D1354" i="20" s="1"/>
  <c r="A1354" i="20" s="1"/>
  <c r="D1352" i="20" a="1"/>
  <c r="D1352" i="20" s="1"/>
  <c r="A1352" i="20" s="1"/>
  <c r="D1350" i="20" a="1"/>
  <c r="D1350" i="20" s="1"/>
  <c r="D1348" i="20" a="1"/>
  <c r="D1348" i="20" s="1"/>
  <c r="A1348" i="20" s="1"/>
  <c r="D1346" i="20" a="1"/>
  <c r="D1346" i="20" s="1"/>
  <c r="D1344" i="20" a="1"/>
  <c r="D1344" i="20" s="1"/>
  <c r="A1344" i="20" s="1"/>
  <c r="D1342" i="20" a="1"/>
  <c r="D1342" i="20" s="1"/>
  <c r="A1342" i="20" s="1"/>
  <c r="D1340" i="20" a="1"/>
  <c r="D1340" i="20" s="1"/>
  <c r="A1340" i="20" s="1"/>
  <c r="B1339" i="20" a="1"/>
  <c r="B1339" i="20" s="1"/>
  <c r="B1337" i="20" a="1"/>
  <c r="B1337" i="20" s="1"/>
  <c r="B1335" i="20" a="1"/>
  <c r="B1335" i="20" s="1"/>
  <c r="C1333" i="20" a="1"/>
  <c r="C1333" i="20" s="1"/>
  <c r="C1331" i="20" a="1"/>
  <c r="C1331" i="20" s="1"/>
  <c r="C1329" i="20" a="1"/>
  <c r="C1329" i="20" s="1"/>
  <c r="D1327" i="20" a="1"/>
  <c r="D1327" i="20" s="1"/>
  <c r="A1327" i="20" s="1"/>
  <c r="D1325" i="20" a="1"/>
  <c r="D1325" i="20" s="1"/>
  <c r="A1325" i="20" s="1"/>
  <c r="D1323" i="20" a="1"/>
  <c r="D1323" i="20" s="1"/>
  <c r="B1322" i="20" a="1"/>
  <c r="B1322" i="20" s="1"/>
  <c r="B1320" i="20" a="1"/>
  <c r="B1320" i="20" s="1"/>
  <c r="B1318" i="20" a="1"/>
  <c r="B1318" i="20" s="1"/>
  <c r="C1314" i="20" a="1"/>
  <c r="C1314" i="20" s="1"/>
  <c r="C1312" i="20" a="1"/>
  <c r="C1312" i="20" s="1"/>
  <c r="C1310" i="20" a="1"/>
  <c r="C1310" i="20" s="1"/>
  <c r="D1797" i="20" a="1"/>
  <c r="D1797" i="20" s="1"/>
  <c r="A1797" i="20" s="1"/>
  <c r="D1734" i="20" a="1"/>
  <c r="D1734" i="20" s="1"/>
  <c r="A1734" i="20" s="1"/>
  <c r="D1688" i="20" a="1"/>
  <c r="D1688" i="20" s="1"/>
  <c r="A1688" i="20" s="1"/>
  <c r="C1654" i="20" a="1"/>
  <c r="C1654" i="20" s="1"/>
  <c r="B1623" i="20" a="1"/>
  <c r="B1623" i="20" s="1"/>
  <c r="B1609" i="20" a="1"/>
  <c r="B1609" i="20" s="1"/>
  <c r="C1599" i="20" a="1"/>
  <c r="C1599" i="20" s="1"/>
  <c r="C1589" i="20" a="1"/>
  <c r="C1589" i="20" s="1"/>
  <c r="C1579" i="20" a="1"/>
  <c r="C1579" i="20" s="1"/>
  <c r="C1569" i="20" a="1"/>
  <c r="C1569" i="20" s="1"/>
  <c r="B1555" i="20" a="1"/>
  <c r="B1555" i="20" s="1"/>
  <c r="D1548" i="20" a="1"/>
  <c r="D1548" i="20" s="1"/>
  <c r="D1542" i="20" a="1"/>
  <c r="D1542" i="20" s="1"/>
  <c r="A1542" i="20" s="1"/>
  <c r="C1536" i="20" a="1"/>
  <c r="C1536" i="20" s="1"/>
  <c r="D1530" i="20" a="1"/>
  <c r="D1530" i="20" s="1"/>
  <c r="A1530" i="20" s="1"/>
  <c r="B1525" i="20" a="1"/>
  <c r="B1525" i="20" s="1"/>
  <c r="D1519" i="20" a="1"/>
  <c r="D1519" i="20" s="1"/>
  <c r="A1519" i="20" s="1"/>
  <c r="D1514" i="20" a="1"/>
  <c r="D1514" i="20" s="1"/>
  <c r="D1509" i="20" a="1"/>
  <c r="D1509" i="20" s="1"/>
  <c r="A1509" i="20" s="1"/>
  <c r="C1504" i="20" a="1"/>
  <c r="C1504" i="20" s="1"/>
  <c r="C1499" i="20" a="1"/>
  <c r="C1499" i="20" s="1"/>
  <c r="C1488" i="20" a="1"/>
  <c r="C1488" i="20" s="1"/>
  <c r="D1482" i="20" a="1"/>
  <c r="D1482" i="20" s="1"/>
  <c r="B1477" i="20" a="1"/>
  <c r="B1477" i="20" s="1"/>
  <c r="C1471" i="20" a="1"/>
  <c r="C1471" i="20" s="1"/>
  <c r="D1465" i="20" a="1"/>
  <c r="D1465" i="20" s="1"/>
  <c r="A1465" i="20" s="1"/>
  <c r="B1460" i="20" a="1"/>
  <c r="B1460" i="20" s="1"/>
  <c r="C1454" i="20" a="1"/>
  <c r="C1454" i="20" s="1"/>
  <c r="D1448" i="20" a="1"/>
  <c r="D1448" i="20" s="1"/>
  <c r="A1448" i="20" s="1"/>
  <c r="B1443" i="20" a="1"/>
  <c r="B1443" i="20" s="1"/>
  <c r="B1438" i="20" a="1"/>
  <c r="B1438" i="20" s="1"/>
  <c r="C1430" i="20" a="1"/>
  <c r="C1430" i="20" s="1"/>
  <c r="D1426" i="20" a="1"/>
  <c r="D1426" i="20" s="1"/>
  <c r="A1426" i="20" s="1"/>
  <c r="D1422" i="20" a="1"/>
  <c r="D1422" i="20" s="1"/>
  <c r="A1422" i="20" s="1"/>
  <c r="B1416" i="20" a="1"/>
  <c r="B1416" i="20" s="1"/>
  <c r="B1409" i="20" a="1"/>
  <c r="B1409" i="20" s="1"/>
  <c r="D1405" i="20" a="1"/>
  <c r="D1405" i="20" s="1"/>
  <c r="A1405" i="20" s="1"/>
  <c r="B1393" i="20" a="1"/>
  <c r="B1393" i="20" s="1"/>
  <c r="C1389" i="20" a="1"/>
  <c r="C1389" i="20" s="1"/>
  <c r="D1385" i="20" a="1"/>
  <c r="D1385" i="20" s="1"/>
  <c r="A1385" i="20" s="1"/>
  <c r="B1382" i="20" a="1"/>
  <c r="B1382" i="20" s="1"/>
  <c r="D1378" i="20" a="1"/>
  <c r="D1378" i="20" s="1"/>
  <c r="D1374" i="20" a="1"/>
  <c r="D1374" i="20" s="1"/>
  <c r="C1371" i="20" a="1"/>
  <c r="C1371" i="20" s="1"/>
  <c r="C1364" i="20" a="1"/>
  <c r="C1364" i="20" s="1"/>
  <c r="D1360" i="20" a="1"/>
  <c r="D1360" i="20" s="1"/>
  <c r="A1360" i="20" s="1"/>
  <c r="B1357" i="20" a="1"/>
  <c r="B1357" i="20" s="1"/>
  <c r="B1353" i="20" a="1"/>
  <c r="B1353" i="20" s="1"/>
  <c r="B1349" i="20" a="1"/>
  <c r="B1349" i="20" s="1"/>
  <c r="B1345" i="20" a="1"/>
  <c r="B1345" i="20" s="1"/>
  <c r="B1341" i="20" a="1"/>
  <c r="B1341" i="20" s="1"/>
  <c r="C1337" i="20" a="1"/>
  <c r="C1337" i="20" s="1"/>
  <c r="D1333" i="20" a="1"/>
  <c r="D1333" i="20" s="1"/>
  <c r="B1330" i="20" a="1"/>
  <c r="B1330" i="20" s="1"/>
  <c r="C1327" i="20" a="1"/>
  <c r="C1327" i="20" s="1"/>
  <c r="C1324" i="20" a="1"/>
  <c r="C1324" i="20" s="1"/>
  <c r="D1321" i="20" a="1"/>
  <c r="D1321" i="20" s="1"/>
  <c r="C1319" i="20" a="1"/>
  <c r="C1319" i="20" s="1"/>
  <c r="B1317" i="20" a="1"/>
  <c r="B1317" i="20" s="1"/>
  <c r="B1315" i="20" a="1"/>
  <c r="B1315" i="20" s="1"/>
  <c r="D1312" i="20" a="1"/>
  <c r="D1312" i="20" s="1"/>
  <c r="C1308" i="20" a="1"/>
  <c r="C1308" i="20" s="1"/>
  <c r="C1306" i="20" a="1"/>
  <c r="C1306" i="20" s="1"/>
  <c r="C1304" i="20" a="1"/>
  <c r="C1304" i="20" s="1"/>
  <c r="D1302" i="20" a="1"/>
  <c r="D1302" i="20" s="1"/>
  <c r="A1302" i="20" s="1"/>
  <c r="D1300" i="20" a="1"/>
  <c r="D1300" i="20" s="1"/>
  <c r="D1298" i="20" a="1"/>
  <c r="D1298" i="20" s="1"/>
  <c r="A1298" i="20" s="1"/>
  <c r="B1297" i="20" a="1"/>
  <c r="B1297" i="20" s="1"/>
  <c r="B1295" i="20" a="1"/>
  <c r="B1295" i="20" s="1"/>
  <c r="B1293" i="20" a="1"/>
  <c r="B1293" i="20" s="1"/>
  <c r="C1291" i="20" a="1"/>
  <c r="C1291" i="20" s="1"/>
  <c r="C1289" i="20" a="1"/>
  <c r="C1289" i="20" s="1"/>
  <c r="C1287" i="20" a="1"/>
  <c r="C1287" i="20" s="1"/>
  <c r="D1285" i="20" a="1"/>
  <c r="D1285" i="20" s="1"/>
  <c r="A1285" i="20" s="1"/>
  <c r="D1283" i="20" a="1"/>
  <c r="D1283" i="20" s="1"/>
  <c r="A1283" i="20" s="1"/>
  <c r="D1281" i="20" a="1"/>
  <c r="D1281" i="20" s="1"/>
  <c r="B1280" i="20" a="1"/>
  <c r="B1280" i="20" s="1"/>
  <c r="C1278" i="20" a="1"/>
  <c r="C1278" i="20" s="1"/>
  <c r="C1276" i="20" a="1"/>
  <c r="C1276" i="20" s="1"/>
  <c r="B1275" i="20" a="1"/>
  <c r="B1275" i="20" s="1"/>
  <c r="C1273" i="20" a="1"/>
  <c r="C1273" i="20" s="1"/>
  <c r="C1271" i="20" a="1"/>
  <c r="C1271" i="20" s="1"/>
  <c r="D1269" i="20" a="1"/>
  <c r="D1269" i="20" s="1"/>
  <c r="A1269" i="20" s="1"/>
  <c r="B1268" i="20" a="1"/>
  <c r="B1268" i="20" s="1"/>
  <c r="B1266" i="20" a="1"/>
  <c r="B1266" i="20" s="1"/>
  <c r="C1264" i="20" a="1"/>
  <c r="C1264" i="20" s="1"/>
  <c r="C1262" i="20" a="1"/>
  <c r="C1262" i="20" s="1"/>
  <c r="D1258" i="20" a="1"/>
  <c r="D1258" i="20" s="1"/>
  <c r="A1258" i="20" s="1"/>
  <c r="C1257" i="20" a="1"/>
  <c r="C1257" i="20" s="1"/>
  <c r="D1255" i="20" a="1"/>
  <c r="D1255" i="20" s="1"/>
  <c r="D1253" i="20" a="1"/>
  <c r="D1253" i="20" s="1"/>
  <c r="A1253" i="20" s="1"/>
  <c r="D1251" i="20" a="1"/>
  <c r="D1251" i="20" s="1"/>
  <c r="A1251" i="20" s="1"/>
  <c r="B1250" i="20" a="1"/>
  <c r="B1250" i="20" s="1"/>
  <c r="C1248" i="20" a="1"/>
  <c r="C1248" i="20" s="1"/>
  <c r="B1245" i="20" a="1"/>
  <c r="B1245" i="20" s="1"/>
  <c r="C1243" i="20" a="1"/>
  <c r="C1243" i="20" s="1"/>
  <c r="D1238" i="20" a="1"/>
  <c r="D1238" i="20" s="1"/>
  <c r="A1238" i="20" s="1"/>
  <c r="D1236" i="20" a="1"/>
  <c r="D1236" i="20" s="1"/>
  <c r="A1236" i="20" s="1"/>
  <c r="B1235" i="20" a="1"/>
  <c r="B1235" i="20" s="1"/>
  <c r="D1230" i="20" a="1"/>
  <c r="D1230" i="20" s="1"/>
  <c r="A1230" i="20" s="1"/>
  <c r="B1229" i="20" a="1"/>
  <c r="B1229" i="20" s="1"/>
  <c r="B1226" i="20" a="1"/>
  <c r="B1226" i="20" s="1"/>
  <c r="B1221" i="20" a="1"/>
  <c r="B1221" i="20" s="1"/>
  <c r="C1219" i="20" a="1"/>
  <c r="C1219" i="20" s="1"/>
  <c r="B1218" i="20" a="1"/>
  <c r="B1218" i="20" s="1"/>
  <c r="D1214" i="20" a="1"/>
  <c r="D1214" i="20" s="1"/>
  <c r="A1214" i="20" s="1"/>
  <c r="B1213" i="20" a="1"/>
  <c r="B1213" i="20" s="1"/>
  <c r="B1211" i="20" a="1"/>
  <c r="B1211" i="20" s="1"/>
  <c r="C1209" i="20" a="1"/>
  <c r="C1209" i="20" s="1"/>
  <c r="D1206" i="20" a="1"/>
  <c r="D1206" i="20" s="1"/>
  <c r="A1206" i="20" s="1"/>
  <c r="B1205" i="20" a="1"/>
  <c r="B1205" i="20" s="1"/>
  <c r="B1203" i="20" a="1"/>
  <c r="B1203" i="20" s="1"/>
  <c r="C1201" i="20" a="1"/>
  <c r="C1201" i="20" s="1"/>
  <c r="B1769" i="20" a="1"/>
  <c r="B1769" i="20" s="1"/>
  <c r="B1720" i="20" a="1"/>
  <c r="B1720" i="20" s="1"/>
  <c r="B1673" i="20" a="1"/>
  <c r="B1673" i="20" s="1"/>
  <c r="B1648" i="20" a="1"/>
  <c r="B1648" i="20" s="1"/>
  <c r="D1632" i="20" a="1"/>
  <c r="D1632" i="20" s="1"/>
  <c r="A1632" i="20" s="1"/>
  <c r="B1618" i="20" a="1"/>
  <c r="B1618" i="20" s="1"/>
  <c r="B1596" i="20" a="1"/>
  <c r="B1596" i="20" s="1"/>
  <c r="C1586" i="20" a="1"/>
  <c r="C1586" i="20" s="1"/>
  <c r="C1566" i="20" a="1"/>
  <c r="C1566" i="20" s="1"/>
  <c r="B1559" i="20" a="1"/>
  <c r="B1559" i="20" s="1"/>
  <c r="B1553" i="20" a="1"/>
  <c r="B1553" i="20" s="1"/>
  <c r="D1546" i="20" a="1"/>
  <c r="D1546" i="20" s="1"/>
  <c r="A1546" i="20" s="1"/>
  <c r="D1540" i="20" a="1"/>
  <c r="D1540" i="20" s="1"/>
  <c r="D1534" i="20" a="1"/>
  <c r="D1534" i="20" s="1"/>
  <c r="A1534" i="20" s="1"/>
  <c r="B1529" i="20" a="1"/>
  <c r="B1529" i="20" s="1"/>
  <c r="C1523" i="20" a="1"/>
  <c r="C1523" i="20" s="1"/>
  <c r="B1513" i="20" a="1"/>
  <c r="B1513" i="20" s="1"/>
  <c r="D1507" i="20" a="1"/>
  <c r="D1507" i="20" s="1"/>
  <c r="A1507" i="20" s="1"/>
  <c r="D1502" i="20" a="1"/>
  <c r="D1502" i="20" s="1"/>
  <c r="D1497" i="20" a="1"/>
  <c r="D1497" i="20" s="1"/>
  <c r="A1497" i="20" s="1"/>
  <c r="C1492" i="20" a="1"/>
  <c r="C1492" i="20" s="1"/>
  <c r="D1486" i="20" a="1"/>
  <c r="D1486" i="20" s="1"/>
  <c r="A1486" i="20" s="1"/>
  <c r="B1481" i="20" a="1"/>
  <c r="B1481" i="20" s="1"/>
  <c r="C1475" i="20" a="1"/>
  <c r="C1475" i="20" s="1"/>
  <c r="D1469" i="20" a="1"/>
  <c r="D1469" i="20" s="1"/>
  <c r="B1464" i="20" a="1"/>
  <c r="B1464" i="20" s="1"/>
  <c r="C1452" i="20" a="1"/>
  <c r="C1452" i="20" s="1"/>
  <c r="D1446" i="20" a="1"/>
  <c r="D1446" i="20" s="1"/>
  <c r="A1446" i="20" s="1"/>
  <c r="B1441" i="20" a="1"/>
  <c r="B1441" i="20" s="1"/>
  <c r="B1437" i="20" a="1"/>
  <c r="B1437" i="20" s="1"/>
  <c r="C1433" i="20" a="1"/>
  <c r="C1433" i="20" s="1"/>
  <c r="C1429" i="20" a="1"/>
  <c r="C1429" i="20" s="1"/>
  <c r="D1425" i="20" a="1"/>
  <c r="D1425" i="20" s="1"/>
  <c r="A1425" i="20" s="1"/>
  <c r="B1422" i="20" a="1"/>
  <c r="B1422" i="20" s="1"/>
  <c r="B1415" i="20" a="1"/>
  <c r="B1415" i="20" s="1"/>
  <c r="D1411" i="20" a="1"/>
  <c r="D1411" i="20" s="1"/>
  <c r="A1411" i="20" s="1"/>
  <c r="B1405" i="20" a="1"/>
  <c r="B1405" i="20" s="1"/>
  <c r="B1392" i="20" a="1"/>
  <c r="B1392" i="20" s="1"/>
  <c r="C1388" i="20" a="1"/>
  <c r="C1388" i="20" s="1"/>
  <c r="D1384" i="20" a="1"/>
  <c r="D1384" i="20" s="1"/>
  <c r="A1384" i="20" s="1"/>
  <c r="C1381" i="20" a="1"/>
  <c r="C1381" i="20" s="1"/>
  <c r="D1377" i="20" a="1"/>
  <c r="D1377" i="20" s="1"/>
  <c r="A1377" i="20" s="1"/>
  <c r="D1373" i="20" a="1"/>
  <c r="D1373" i="20" s="1"/>
  <c r="C1370" i="20" a="1"/>
  <c r="C1370" i="20" s="1"/>
  <c r="D1366" i="20" a="1"/>
  <c r="D1366" i="20" s="1"/>
  <c r="B1360" i="20" a="1"/>
  <c r="B1360" i="20" s="1"/>
  <c r="B1356" i="20" a="1"/>
  <c r="B1356" i="20" s="1"/>
  <c r="B1352" i="20" a="1"/>
  <c r="B1352" i="20" s="1"/>
  <c r="B1348" i="20" a="1"/>
  <c r="B1348" i="20" s="1"/>
  <c r="B1344" i="20" a="1"/>
  <c r="B1344" i="20" s="1"/>
  <c r="C1336" i="20" a="1"/>
  <c r="C1336" i="20" s="1"/>
  <c r="D1332" i="20" a="1"/>
  <c r="D1332" i="20" s="1"/>
  <c r="A1332" i="20" s="1"/>
  <c r="B1329" i="20" a="1"/>
  <c r="B1329" i="20" s="1"/>
  <c r="C1326" i="20" a="1"/>
  <c r="C1326" i="20" s="1"/>
  <c r="C1323" i="20" a="1"/>
  <c r="C1323" i="20" s="1"/>
  <c r="B1321" i="20" a="1"/>
  <c r="B1321" i="20" s="1"/>
  <c r="D1318" i="20" a="1"/>
  <c r="D1318" i="20" s="1"/>
  <c r="A1318" i="20" s="1"/>
  <c r="C1316" i="20" a="1"/>
  <c r="C1316" i="20" s="1"/>
  <c r="B1314" i="20" a="1"/>
  <c r="B1314" i="20" s="1"/>
  <c r="D1311" i="20" a="1"/>
  <c r="D1311" i="20" s="1"/>
  <c r="A1311" i="20" s="1"/>
  <c r="D1309" i="20" a="1"/>
  <c r="D1309" i="20" s="1"/>
  <c r="D1307" i="20" a="1"/>
  <c r="D1307" i="20" s="1"/>
  <c r="A1307" i="20" s="1"/>
  <c r="D1305" i="20" a="1"/>
  <c r="D1305" i="20" s="1"/>
  <c r="A1305" i="20" s="1"/>
  <c r="B1304" i="20" a="1"/>
  <c r="B1304" i="20" s="1"/>
  <c r="B1302" i="20" a="1"/>
  <c r="B1302" i="20" s="1"/>
  <c r="B1300" i="20" a="1"/>
  <c r="B1300" i="20" s="1"/>
  <c r="C1296" i="20" a="1"/>
  <c r="C1296" i="20" s="1"/>
  <c r="C1294" i="20" a="1"/>
  <c r="C1294" i="20" s="1"/>
  <c r="C1292" i="20" a="1"/>
  <c r="C1292" i="20" s="1"/>
  <c r="D1290" i="20" a="1"/>
  <c r="D1290" i="20" s="1"/>
  <c r="A1290" i="20" s="1"/>
  <c r="D1288" i="20" a="1"/>
  <c r="D1288" i="20" s="1"/>
  <c r="A1288" i="20" s="1"/>
  <c r="D1286" i="20" a="1"/>
  <c r="D1286" i="20" s="1"/>
  <c r="A1286" i="20" s="1"/>
  <c r="B1285" i="20" a="1"/>
  <c r="B1285" i="20" s="1"/>
  <c r="B1283" i="20" a="1"/>
  <c r="B1283" i="20" s="1"/>
  <c r="B1281" i="20" a="1"/>
  <c r="B1281" i="20" s="1"/>
  <c r="C1279" i="20" a="1"/>
  <c r="C1279" i="20" s="1"/>
  <c r="D1277" i="20" a="1"/>
  <c r="D1277" i="20" s="1"/>
  <c r="A1277" i="20" s="1"/>
  <c r="B1276" i="20" a="1"/>
  <c r="B1276" i="20" s="1"/>
  <c r="C1274" i="20" a="1"/>
  <c r="C1274" i="20" s="1"/>
  <c r="D1272" i="20" a="1"/>
  <c r="D1272" i="20" s="1"/>
  <c r="A1272" i="20" s="1"/>
  <c r="D1270" i="20" a="1"/>
  <c r="D1270" i="20" s="1"/>
  <c r="A1270" i="20" s="1"/>
  <c r="B1269" i="20" a="1"/>
  <c r="B1269" i="20" s="1"/>
  <c r="C1267" i="20" a="1"/>
  <c r="C1267" i="20" s="1"/>
  <c r="C1265" i="20" a="1"/>
  <c r="C1265" i="20" s="1"/>
  <c r="D1263" i="20" a="1"/>
  <c r="D1263" i="20" s="1"/>
  <c r="D1261" i="20" a="1"/>
  <c r="D1261" i="20" s="1"/>
  <c r="A1261" i="20" s="1"/>
  <c r="B1260" i="20" a="1"/>
  <c r="B1260" i="20" s="1"/>
  <c r="D1256" i="20" a="1"/>
  <c r="D1256" i="20" s="1"/>
  <c r="A1256" i="20" s="1"/>
  <c r="B1255" i="20" a="1"/>
  <c r="B1255" i="20" s="1"/>
  <c r="B1253" i="20" a="1"/>
  <c r="B1253" i="20" s="1"/>
  <c r="B1251" i="20" a="1"/>
  <c r="B1251" i="20" s="1"/>
  <c r="C1249" i="20" a="1"/>
  <c r="C1249" i="20" s="1"/>
  <c r="D1247" i="20" a="1"/>
  <c r="D1247" i="20" s="1"/>
  <c r="A1247" i="20" s="1"/>
  <c r="B1243" i="20" a="1"/>
  <c r="B1243" i="20" s="1"/>
  <c r="D1241" i="20" a="1"/>
  <c r="D1241" i="20" s="1"/>
  <c r="A1241" i="20" s="1"/>
  <c r="B1240" i="20" a="1"/>
  <c r="B1240" i="20" s="1"/>
  <c r="B1238" i="20" a="1"/>
  <c r="B1238" i="20" s="1"/>
  <c r="C1236" i="20" a="1"/>
  <c r="C1236" i="20" s="1"/>
  <c r="B1233" i="20" a="1"/>
  <c r="B1233" i="20" s="1"/>
  <c r="D1231" i="20" a="1"/>
  <c r="D1231" i="20" s="1"/>
  <c r="A1231" i="20" s="1"/>
  <c r="C1230" i="20" a="1"/>
  <c r="C1230" i="20" s="1"/>
  <c r="C1228" i="20" a="1"/>
  <c r="C1228" i="20" s="1"/>
  <c r="D1764" i="20" a="1"/>
  <c r="D1764" i="20" s="1"/>
  <c r="A1764" i="20" s="1"/>
  <c r="B1717" i="20" a="1"/>
  <c r="B1717" i="20" s="1"/>
  <c r="D1670" i="20" a="1"/>
  <c r="D1670" i="20" s="1"/>
  <c r="A1670" i="20" s="1"/>
  <c r="B1647" i="20" a="1"/>
  <c r="B1647" i="20" s="1"/>
  <c r="D1631" i="20" a="1"/>
  <c r="D1631" i="20" s="1"/>
  <c r="D1616" i="20" a="1"/>
  <c r="D1616" i="20" s="1"/>
  <c r="A1616" i="20" s="1"/>
  <c r="D1585" i="20" a="1"/>
  <c r="D1585" i="20" s="1"/>
  <c r="D1575" i="20" a="1"/>
  <c r="D1575" i="20" s="1"/>
  <c r="A1575" i="20" s="1"/>
  <c r="B1566" i="20" a="1"/>
  <c r="B1566" i="20" s="1"/>
  <c r="D1558" i="20" a="1"/>
  <c r="D1558" i="20" s="1"/>
  <c r="A1558" i="20" s="1"/>
  <c r="D1552" i="20" a="1"/>
  <c r="D1552" i="20" s="1"/>
  <c r="A1552" i="20" s="1"/>
  <c r="C1546" i="20" a="1"/>
  <c r="C1546" i="20" s="1"/>
  <c r="C1534" i="20" a="1"/>
  <c r="C1534" i="20" s="1"/>
  <c r="D1528" i="20" a="1"/>
  <c r="D1528" i="20" s="1"/>
  <c r="A1528" i="20" s="1"/>
  <c r="B1523" i="20" a="1"/>
  <c r="B1523" i="20" s="1"/>
  <c r="B1518" i="20" a="1"/>
  <c r="B1518" i="20" s="1"/>
  <c r="D1512" i="20" a="1"/>
  <c r="D1512" i="20" s="1"/>
  <c r="C1507" i="20" a="1"/>
  <c r="C1507" i="20" s="1"/>
  <c r="C1502" i="20" a="1"/>
  <c r="C1502" i="20" s="1"/>
  <c r="C1497" i="20" a="1"/>
  <c r="C1497" i="20" s="1"/>
  <c r="B1492" i="20" a="1"/>
  <c r="B1492" i="20" s="1"/>
  <c r="C1486" i="20" a="1"/>
  <c r="C1486" i="20" s="1"/>
  <c r="D1480" i="20" a="1"/>
  <c r="D1480" i="20" s="1"/>
  <c r="A1480" i="20" s="1"/>
  <c r="B1475" i="20" a="1"/>
  <c r="B1475" i="20" s="1"/>
  <c r="C1469" i="20" a="1"/>
  <c r="C1469" i="20" s="1"/>
  <c r="D1463" i="20" a="1"/>
  <c r="D1463" i="20" s="1"/>
  <c r="A1463" i="20" s="1"/>
  <c r="B1458" i="20" a="1"/>
  <c r="B1458" i="20" s="1"/>
  <c r="C1446" i="20" a="1"/>
  <c r="C1446" i="20" s="1"/>
  <c r="D1440" i="20" a="1"/>
  <c r="D1440" i="20" s="1"/>
  <c r="A1440" i="20" s="1"/>
  <c r="B1436" i="20" a="1"/>
  <c r="B1436" i="20" s="1"/>
  <c r="C1432" i="20" a="1"/>
  <c r="C1432" i="20" s="1"/>
  <c r="C1428" i="20" a="1"/>
  <c r="C1428" i="20" s="1"/>
  <c r="D1424" i="20" a="1"/>
  <c r="D1424" i="20" s="1"/>
  <c r="A1424" i="20" s="1"/>
  <c r="B1421" i="20" a="1"/>
  <c r="B1421" i="20" s="1"/>
  <c r="D1417" i="20" a="1"/>
  <c r="D1417" i="20" s="1"/>
  <c r="A1417" i="20" s="1"/>
  <c r="B1414" i="20" a="1"/>
  <c r="B1414" i="20" s="1"/>
  <c r="D1410" i="20" a="1"/>
  <c r="D1410" i="20" s="1"/>
  <c r="B1404" i="20" a="1"/>
  <c r="B1404" i="20" s="1"/>
  <c r="B1401" i="20" a="1"/>
  <c r="B1401" i="20" s="1"/>
  <c r="B1398" i="20" a="1"/>
  <c r="B1398" i="20" s="1"/>
  <c r="B1395" i="20" a="1"/>
  <c r="B1395" i="20" s="1"/>
  <c r="B1391" i="20" a="1"/>
  <c r="B1391" i="20" s="1"/>
  <c r="C1387" i="20" a="1"/>
  <c r="C1387" i="20" s="1"/>
  <c r="B1384" i="20" a="1"/>
  <c r="B1384" i="20" s="1"/>
  <c r="C1380" i="20" a="1"/>
  <c r="C1380" i="20" s="1"/>
  <c r="D1376" i="20" a="1"/>
  <c r="D1376" i="20" s="1"/>
  <c r="A1376" i="20" s="1"/>
  <c r="D1372" i="20" a="1"/>
  <c r="D1372" i="20" s="1"/>
  <c r="A1372" i="20" s="1"/>
  <c r="C1369" i="20" a="1"/>
  <c r="C1369" i="20" s="1"/>
  <c r="B1366" i="20" a="1"/>
  <c r="B1366" i="20" s="1"/>
  <c r="D1362" i="20" a="1"/>
  <c r="D1362" i="20" s="1"/>
  <c r="A1362" i="20" s="1"/>
  <c r="B1359" i="20" a="1"/>
  <c r="B1359" i="20" s="1"/>
  <c r="B1355" i="20" a="1"/>
  <c r="B1355" i="20" s="1"/>
  <c r="B1351" i="20" a="1"/>
  <c r="B1351" i="20" s="1"/>
  <c r="B1347" i="20" a="1"/>
  <c r="B1347" i="20" s="1"/>
  <c r="B1343" i="20" a="1"/>
  <c r="B1343" i="20" s="1"/>
  <c r="C1339" i="20" a="1"/>
  <c r="C1339" i="20" s="1"/>
  <c r="C1335" i="20" a="1"/>
  <c r="C1335" i="20" s="1"/>
  <c r="D1331" i="20" a="1"/>
  <c r="D1331" i="20" s="1"/>
  <c r="A1331" i="20" s="1"/>
  <c r="D1328" i="20" a="1"/>
  <c r="D1328" i="20" s="1"/>
  <c r="B1326" i="20" a="1"/>
  <c r="B1326" i="20" s="1"/>
  <c r="B1323" i="20" a="1"/>
  <c r="B1323" i="20" s="1"/>
  <c r="D1320" i="20" a="1"/>
  <c r="D1320" i="20" s="1"/>
  <c r="A1320" i="20" s="1"/>
  <c r="C1318" i="20" a="1"/>
  <c r="C1318" i="20" s="1"/>
  <c r="B1316" i="20" a="1"/>
  <c r="B1316" i="20" s="1"/>
  <c r="D1313" i="20" a="1"/>
  <c r="D1313" i="20" s="1"/>
  <c r="A1313" i="20" s="1"/>
  <c r="C1311" i="20" a="1"/>
  <c r="C1311" i="20" s="1"/>
  <c r="C1309" i="20" a="1"/>
  <c r="C1309" i="20" s="1"/>
  <c r="C1307" i="20" a="1"/>
  <c r="C1307" i="20" s="1"/>
  <c r="C1305" i="20" a="1"/>
  <c r="C1305" i="20" s="1"/>
  <c r="D1303" i="20" a="1"/>
  <c r="D1303" i="20" s="1"/>
  <c r="A1303" i="20" s="1"/>
  <c r="D1301" i="20" a="1"/>
  <c r="D1301" i="20" s="1"/>
  <c r="A1301" i="20" s="1"/>
  <c r="D1299" i="20" a="1"/>
  <c r="D1299" i="20" s="1"/>
  <c r="A1299" i="20" s="1"/>
  <c r="B1298" i="20" a="1"/>
  <c r="B1298" i="20" s="1"/>
  <c r="B1296" i="20" a="1"/>
  <c r="B1296" i="20" s="1"/>
  <c r="B1294" i="20" a="1"/>
  <c r="B1294" i="20" s="1"/>
  <c r="C1290" i="20" a="1"/>
  <c r="C1290" i="20" s="1"/>
  <c r="C1288" i="20" a="1"/>
  <c r="C1288" i="20" s="1"/>
  <c r="C1286" i="20" a="1"/>
  <c r="C1286" i="20" s="1"/>
  <c r="D1284" i="20" a="1"/>
  <c r="D1284" i="20" s="1"/>
  <c r="A1284" i="20" s="1"/>
  <c r="D1282" i="20" a="1"/>
  <c r="D1282" i="20" s="1"/>
  <c r="A1282" i="20" s="1"/>
  <c r="D1280" i="20" a="1"/>
  <c r="D1280" i="20" s="1"/>
  <c r="A1280" i="20" s="1"/>
  <c r="C1277" i="20" a="1"/>
  <c r="C1277" i="20" s="1"/>
  <c r="D1275" i="20" a="1"/>
  <c r="D1275" i="20" s="1"/>
  <c r="C1272" i="20" a="1"/>
  <c r="C1272" i="20" s="1"/>
  <c r="D1268" i="20" a="1"/>
  <c r="D1268" i="20" s="1"/>
  <c r="B1267" i="20" a="1"/>
  <c r="B1267" i="20" s="1"/>
  <c r="B1265" i="20" a="1"/>
  <c r="B1265" i="20" s="1"/>
  <c r="C1263" i="20" a="1"/>
  <c r="C1263" i="20" s="1"/>
  <c r="C1261" i="20" a="1"/>
  <c r="C1261" i="20" s="1"/>
  <c r="D1259" i="20" a="1"/>
  <c r="D1259" i="20" s="1"/>
  <c r="A1259" i="20" s="1"/>
  <c r="B1258" i="20" a="1"/>
  <c r="B1258" i="20" s="1"/>
  <c r="C1256" i="20" a="1"/>
  <c r="C1256" i="20" s="1"/>
  <c r="D1254" i="20" a="1"/>
  <c r="D1254" i="20" s="1"/>
  <c r="A1254" i="20" s="1"/>
  <c r="D1252" i="20" a="1"/>
  <c r="D1252" i="20" s="1"/>
  <c r="A1252" i="20" s="1"/>
  <c r="D1250" i="20" a="1"/>
  <c r="D1250" i="20" s="1"/>
  <c r="A1250" i="20" s="1"/>
  <c r="C1247" i="20" a="1"/>
  <c r="C1247" i="20" s="1"/>
  <c r="B1246" i="20" a="1"/>
  <c r="B1246" i="20" s="1"/>
  <c r="C1244" i="20" a="1"/>
  <c r="C1244" i="20" s="1"/>
  <c r="D1242" i="20" a="1"/>
  <c r="D1242" i="20" s="1"/>
  <c r="A1242" i="20" s="1"/>
  <c r="C1241" i="20" a="1"/>
  <c r="C1241" i="20" s="1"/>
  <c r="D1239" i="20" a="1"/>
  <c r="D1239" i="20" s="1"/>
  <c r="A1239" i="20" s="1"/>
  <c r="D1237" i="20" a="1"/>
  <c r="D1237" i="20" s="1"/>
  <c r="A1237" i="20" s="1"/>
  <c r="B1236" i="20" a="1"/>
  <c r="B1236" i="20" s="1"/>
  <c r="C1234" i="20" a="1"/>
  <c r="C1234" i="20" s="1"/>
  <c r="D1232" i="20" a="1"/>
  <c r="D1232" i="20" s="1"/>
  <c r="C1231" i="20" a="1"/>
  <c r="C1231" i="20" s="1"/>
  <c r="B1230" i="20" a="1"/>
  <c r="B1230" i="20" s="1"/>
  <c r="D1226" i="20" a="1"/>
  <c r="D1226" i="20" s="1"/>
  <c r="A1226" i="20" s="1"/>
  <c r="B1225" i="20" a="1"/>
  <c r="B1225" i="20" s="1"/>
  <c r="C1223" i="20" a="1"/>
  <c r="C1223" i="20" s="1"/>
  <c r="B1222" i="20" a="1"/>
  <c r="B1222" i="20" s="1"/>
  <c r="C1220" i="20" a="1"/>
  <c r="C1220" i="20" s="1"/>
  <c r="D1218" i="20" a="1"/>
  <c r="D1218" i="20" s="1"/>
  <c r="A1218" i="20" s="1"/>
  <c r="B1217" i="20" a="1"/>
  <c r="B1217" i="20" s="1"/>
  <c r="B1214" i="20" a="1"/>
  <c r="B1214" i="20" s="1"/>
  <c r="B1212" i="20" a="1"/>
  <c r="B1212" i="20" s="1"/>
  <c r="C1210" i="20" a="1"/>
  <c r="C1210" i="20" s="1"/>
  <c r="D1208" i="20" a="1"/>
  <c r="D1208" i="20" s="1"/>
  <c r="A1208" i="20" s="1"/>
  <c r="C1207" i="20" a="1"/>
  <c r="C1207" i="20" s="1"/>
  <c r="B1206" i="20" a="1"/>
  <c r="B1206" i="20" s="1"/>
  <c r="B1704" i="20" a="1"/>
  <c r="B1704" i="20" s="1"/>
  <c r="B1662" i="20" a="1"/>
  <c r="B1662" i="20" s="1"/>
  <c r="D1642" i="20" a="1"/>
  <c r="D1642" i="20" s="1"/>
  <c r="A1642" i="20" s="1"/>
  <c r="D1627" i="20" a="1"/>
  <c r="D1627" i="20" s="1"/>
  <c r="A1627" i="20" s="1"/>
  <c r="D1612" i="20" a="1"/>
  <c r="D1612" i="20" s="1"/>
  <c r="A1612" i="20" s="1"/>
  <c r="C1602" i="20" a="1"/>
  <c r="C1602" i="20" s="1"/>
  <c r="D1592" i="20" a="1"/>
  <c r="D1592" i="20" s="1"/>
  <c r="A1592" i="20" s="1"/>
  <c r="D1582" i="20" a="1"/>
  <c r="D1582" i="20" s="1"/>
  <c r="A1582" i="20" s="1"/>
  <c r="D1572" i="20" a="1"/>
  <c r="D1572" i="20" s="1"/>
  <c r="A1572" i="20" s="1"/>
  <c r="B1564" i="20" a="1"/>
  <c r="B1564" i="20" s="1"/>
  <c r="B1557" i="20" a="1"/>
  <c r="B1557" i="20" s="1"/>
  <c r="B1551" i="20" a="1"/>
  <c r="B1551" i="20" s="1"/>
  <c r="D1544" i="20" a="1"/>
  <c r="D1544" i="20" s="1"/>
  <c r="C1538" i="20" a="1"/>
  <c r="C1538" i="20" s="1"/>
  <c r="D1532" i="20" a="1"/>
  <c r="D1532" i="20" s="1"/>
  <c r="A1532" i="20" s="1"/>
  <c r="B1527" i="20" a="1"/>
  <c r="B1527" i="20" s="1"/>
  <c r="D1521" i="20" a="1"/>
  <c r="D1521" i="20" s="1"/>
  <c r="C1516" i="20" a="1"/>
  <c r="C1516" i="20" s="1"/>
  <c r="C1511" i="20" a="1"/>
  <c r="C1511" i="20" s="1"/>
  <c r="B1501" i="20" a="1"/>
  <c r="B1501" i="20" s="1"/>
  <c r="D1495" i="20" a="1"/>
  <c r="D1495" i="20" s="1"/>
  <c r="A1495" i="20" s="1"/>
  <c r="C1490" i="20" a="1"/>
  <c r="C1490" i="20" s="1"/>
  <c r="D1484" i="20" a="1"/>
  <c r="D1484" i="20" s="1"/>
  <c r="A1484" i="20" s="1"/>
  <c r="B1479" i="20" a="1"/>
  <c r="B1479" i="20" s="1"/>
  <c r="C1473" i="20" a="1"/>
  <c r="C1473" i="20" s="1"/>
  <c r="D1467" i="20" a="1"/>
  <c r="D1467" i="20" s="1"/>
  <c r="A1467" i="20" s="1"/>
  <c r="B1462" i="20" a="1"/>
  <c r="B1462" i="20" s="1"/>
  <c r="C1456" i="20" a="1"/>
  <c r="C1456" i="20" s="1"/>
  <c r="D1450" i="20" a="1"/>
  <c r="D1450" i="20" s="1"/>
  <c r="B1445" i="20" a="1"/>
  <c r="B1445" i="20" s="1"/>
  <c r="C1439" i="20" a="1"/>
  <c r="C1439" i="20" s="1"/>
  <c r="C1435" i="20" a="1"/>
  <c r="C1435" i="20" s="1"/>
  <c r="D1431" i="20" a="1"/>
  <c r="D1431" i="20" s="1"/>
  <c r="A1431" i="20" s="1"/>
  <c r="B1428" i="20" a="1"/>
  <c r="B1428" i="20" s="1"/>
  <c r="B1424" i="20" a="1"/>
  <c r="B1424" i="20" s="1"/>
  <c r="C1420" i="20" a="1"/>
  <c r="C1420" i="20" s="1"/>
  <c r="B1417" i="20" a="1"/>
  <c r="B1417" i="20" s="1"/>
  <c r="C1410" i="20" a="1"/>
  <c r="C1410" i="20" s="1"/>
  <c r="B1407" i="20" a="1"/>
  <c r="B1407" i="20" s="1"/>
  <c r="C1403" i="20" a="1"/>
  <c r="C1403" i="20" s="1"/>
  <c r="C1400" i="20" a="1"/>
  <c r="C1400" i="20" s="1"/>
  <c r="C1397" i="20" a="1"/>
  <c r="C1397" i="20" s="1"/>
  <c r="C1394" i="20" a="1"/>
  <c r="C1394" i="20" s="1"/>
  <c r="C1390" i="20" a="1"/>
  <c r="C1390" i="20" s="1"/>
  <c r="D1386" i="20" a="1"/>
  <c r="D1386" i="20" s="1"/>
  <c r="A1386" i="20" s="1"/>
  <c r="C1383" i="20" a="1"/>
  <c r="C1383" i="20" s="1"/>
  <c r="D1379" i="20" a="1"/>
  <c r="D1379" i="20" s="1"/>
  <c r="A1379" i="20" s="1"/>
  <c r="B1376" i="20" a="1"/>
  <c r="B1376" i="20" s="1"/>
  <c r="C1372" i="20" a="1"/>
  <c r="C1372" i="20" s="1"/>
  <c r="D1368" i="20" a="1"/>
  <c r="D1368" i="20" s="1"/>
  <c r="A1368" i="20" s="1"/>
  <c r="C1365" i="20" a="1"/>
  <c r="C1365" i="20" s="1"/>
  <c r="B1362" i="20" a="1"/>
  <c r="B1362" i="20" s="1"/>
  <c r="C1358" i="20" a="1"/>
  <c r="C1358" i="20" s="1"/>
  <c r="C1354" i="20" a="1"/>
  <c r="C1354" i="20" s="1"/>
  <c r="C1350" i="20" a="1"/>
  <c r="C1350" i="20" s="1"/>
  <c r="C1346" i="20" a="1"/>
  <c r="C1346" i="20" s="1"/>
  <c r="C1342" i="20" a="1"/>
  <c r="C1342" i="20" s="1"/>
  <c r="D1338" i="20" a="1"/>
  <c r="D1338" i="20" s="1"/>
  <c r="A1338" i="20" s="1"/>
  <c r="D1334" i="20" a="1"/>
  <c r="D1334" i="20" s="1"/>
  <c r="A1334" i="20" s="1"/>
  <c r="B1331" i="20" a="1"/>
  <c r="B1331" i="20" s="1"/>
  <c r="C1325" i="20" a="1"/>
  <c r="C1325" i="20" s="1"/>
  <c r="C1322" i="20" a="1"/>
  <c r="C1322" i="20" s="1"/>
  <c r="C1320" i="20" a="1"/>
  <c r="C1320" i="20" s="1"/>
  <c r="D1317" i="20" a="1"/>
  <c r="D1317" i="20" s="1"/>
  <c r="A1317" i="20" s="1"/>
  <c r="D1315" i="20" a="1"/>
  <c r="D1315" i="20" s="1"/>
  <c r="A1315" i="20" s="1"/>
  <c r="C1313" i="20" a="1"/>
  <c r="C1313" i="20" s="1"/>
  <c r="B1311" i="20" a="1"/>
  <c r="B1311" i="20" s="1"/>
  <c r="B1309" i="20" a="1"/>
  <c r="B1309" i="20" s="1"/>
  <c r="B1307" i="20" a="1"/>
  <c r="B1307" i="20" s="1"/>
  <c r="B1305" i="20" a="1"/>
  <c r="B1305" i="20" s="1"/>
  <c r="C1303" i="20" a="1"/>
  <c r="C1303" i="20" s="1"/>
  <c r="C1301" i="20" a="1"/>
  <c r="C1301" i="20" s="1"/>
  <c r="C1299" i="20" a="1"/>
  <c r="C1299" i="20" s="1"/>
  <c r="D1297" i="20" a="1"/>
  <c r="D1297" i="20" s="1"/>
  <c r="A1297" i="20" s="1"/>
  <c r="D1295" i="20" a="1"/>
  <c r="D1295" i="20" s="1"/>
  <c r="A1295" i="20" s="1"/>
  <c r="D1293" i="20" a="1"/>
  <c r="D1293" i="20" s="1"/>
  <c r="A1293" i="20" s="1"/>
  <c r="B1292" i="20" a="1"/>
  <c r="B1292" i="20" s="1"/>
  <c r="B1290" i="20" a="1"/>
  <c r="B1290" i="20" s="1"/>
  <c r="B1288" i="20" a="1"/>
  <c r="B1288" i="20" s="1"/>
  <c r="C1284" i="20" a="1"/>
  <c r="C1284" i="20" s="1"/>
  <c r="B1788" i="20" a="1"/>
  <c r="B1788" i="20" s="1"/>
  <c r="D1652" i="20" a="1"/>
  <c r="D1652" i="20" s="1"/>
  <c r="A1652" i="20" s="1"/>
  <c r="B1579" i="20" a="1"/>
  <c r="B1579" i="20" s="1"/>
  <c r="D1554" i="20" a="1"/>
  <c r="D1554" i="20" s="1"/>
  <c r="A1554" i="20" s="1"/>
  <c r="C1519" i="20" a="1"/>
  <c r="C1519" i="20" s="1"/>
  <c r="B1471" i="20" a="1"/>
  <c r="B1471" i="20" s="1"/>
  <c r="B1454" i="20" a="1"/>
  <c r="B1454" i="20" s="1"/>
  <c r="C1437" i="20" a="1"/>
  <c r="C1437" i="20" s="1"/>
  <c r="B1426" i="20" a="1"/>
  <c r="B1426" i="20" s="1"/>
  <c r="C1415" i="20" a="1"/>
  <c r="C1415" i="20" s="1"/>
  <c r="D1395" i="20" a="1"/>
  <c r="D1395" i="20" s="1"/>
  <c r="A1395" i="20" s="1"/>
  <c r="B1385" i="20" a="1"/>
  <c r="B1385" i="20" s="1"/>
  <c r="B1374" i="20" a="1"/>
  <c r="B1374" i="20" s="1"/>
  <c r="D1363" i="20" a="1"/>
  <c r="D1363" i="20" s="1"/>
  <c r="A1363" i="20" s="1"/>
  <c r="C1352" i="20" a="1"/>
  <c r="C1352" i="20" s="1"/>
  <c r="C1340" i="20" a="1"/>
  <c r="C1340" i="20" s="1"/>
  <c r="D1329" i="20" a="1"/>
  <c r="D1329" i="20" s="1"/>
  <c r="C1321" i="20" a="1"/>
  <c r="C1321" i="20" s="1"/>
  <c r="D1314" i="20" a="1"/>
  <c r="D1314" i="20" s="1"/>
  <c r="A1314" i="20" s="1"/>
  <c r="B1308" i="20" a="1"/>
  <c r="B1308" i="20" s="1"/>
  <c r="C1302" i="20" a="1"/>
  <c r="C1302" i="20" s="1"/>
  <c r="D1296" i="20" a="1"/>
  <c r="D1296" i="20" s="1"/>
  <c r="A1296" i="20" s="1"/>
  <c r="B1291" i="20" a="1"/>
  <c r="B1291" i="20" s="1"/>
  <c r="C1285" i="20" a="1"/>
  <c r="C1285" i="20" s="1"/>
  <c r="B1277" i="20" a="1"/>
  <c r="B1277" i="20" s="1"/>
  <c r="B1274" i="20" a="1"/>
  <c r="B1274" i="20" s="1"/>
  <c r="C1270" i="20" a="1"/>
  <c r="C1270" i="20" s="1"/>
  <c r="D1266" i="20" a="1"/>
  <c r="D1266" i="20" s="1"/>
  <c r="A1266" i="20" s="1"/>
  <c r="B1263" i="20" a="1"/>
  <c r="B1263" i="20" s="1"/>
  <c r="C1259" i="20" a="1"/>
  <c r="C1259" i="20" s="1"/>
  <c r="C1252" i="20" a="1"/>
  <c r="C1252" i="20" s="1"/>
  <c r="B1249" i="20" a="1"/>
  <c r="B1249" i="20" s="1"/>
  <c r="D1245" i="20" a="1"/>
  <c r="D1245" i="20" s="1"/>
  <c r="A1245" i="20" s="1"/>
  <c r="C1239" i="20" a="1"/>
  <c r="C1239" i="20" s="1"/>
  <c r="D1235" i="20" a="1"/>
  <c r="D1235" i="20" s="1"/>
  <c r="A1235" i="20" s="1"/>
  <c r="D1229" i="20" a="1"/>
  <c r="D1229" i="20" s="1"/>
  <c r="A1229" i="20" s="1"/>
  <c r="B1227" i="20" a="1"/>
  <c r="B1227" i="20" s="1"/>
  <c r="C1224" i="20" a="1"/>
  <c r="C1224" i="20" s="1"/>
  <c r="D1219" i="20" a="1"/>
  <c r="D1219" i="20" s="1"/>
  <c r="A1219" i="20" s="1"/>
  <c r="C1217" i="20" a="1"/>
  <c r="C1217" i="20" s="1"/>
  <c r="B1215" i="20" a="1"/>
  <c r="B1215" i="20" s="1"/>
  <c r="C1212" i="20" a="1"/>
  <c r="C1212" i="20" s="1"/>
  <c r="D1209" i="20" a="1"/>
  <c r="D1209" i="20" s="1"/>
  <c r="A1209" i="20" s="1"/>
  <c r="D1207" i="20" a="1"/>
  <c r="D1207" i="20" s="1"/>
  <c r="A1207" i="20" s="1"/>
  <c r="C1205" i="20" a="1"/>
  <c r="C1205" i="20" s="1"/>
  <c r="D1202" i="20" a="1"/>
  <c r="D1202" i="20" s="1"/>
  <c r="A1202" i="20" s="1"/>
  <c r="D1200" i="20" a="1"/>
  <c r="D1200" i="20" s="1"/>
  <c r="A1200" i="20" s="1"/>
  <c r="C1199" i="20" a="1"/>
  <c r="C1199" i="20" s="1"/>
  <c r="D1197" i="20" a="1"/>
  <c r="D1197" i="20" s="1"/>
  <c r="A1197" i="20" s="1"/>
  <c r="D1194" i="20" a="1"/>
  <c r="D1194" i="20" s="1"/>
  <c r="A1194" i="20" s="1"/>
  <c r="D1189" i="20" a="1"/>
  <c r="D1189" i="20" s="1"/>
  <c r="A1189" i="20" s="1"/>
  <c r="C1188" i="20" a="1"/>
  <c r="C1188" i="20" s="1"/>
  <c r="B1187" i="20" a="1"/>
  <c r="B1187" i="20" s="1"/>
  <c r="C1185" i="20" a="1"/>
  <c r="C1185" i="20" s="1"/>
  <c r="D1183" i="20" a="1"/>
  <c r="D1183" i="20" s="1"/>
  <c r="A1183" i="20" s="1"/>
  <c r="B1182" i="20" a="1"/>
  <c r="B1182" i="20" s="1"/>
  <c r="D1180" i="20" a="1"/>
  <c r="D1180" i="20" s="1"/>
  <c r="A1180" i="20" s="1"/>
  <c r="C1177" i="20" a="1"/>
  <c r="C1177" i="20" s="1"/>
  <c r="D1175" i="20" a="1"/>
  <c r="D1175" i="20" s="1"/>
  <c r="A1175" i="20" s="1"/>
  <c r="B1174" i="20" a="1"/>
  <c r="B1174" i="20" s="1"/>
  <c r="D1172" i="20" a="1"/>
  <c r="D1172" i="20" s="1"/>
  <c r="A1172" i="20" s="1"/>
  <c r="D1168" i="20" a="1"/>
  <c r="D1168" i="20" s="1"/>
  <c r="A1168" i="20" s="1"/>
  <c r="B1167" i="20" a="1"/>
  <c r="B1167" i="20" s="1"/>
  <c r="D1163" i="20" a="1"/>
  <c r="D1163" i="20" s="1"/>
  <c r="A1163" i="20" s="1"/>
  <c r="B1162" i="20" a="1"/>
  <c r="B1162" i="20" s="1"/>
  <c r="C1160" i="20" a="1"/>
  <c r="C1160" i="20" s="1"/>
  <c r="B1157" i="20" a="1"/>
  <c r="B1157" i="20" s="1"/>
  <c r="C1155" i="20" a="1"/>
  <c r="C1155" i="20" s="1"/>
  <c r="C1151" i="20" a="1"/>
  <c r="C1151" i="20" s="1"/>
  <c r="B1150" i="20" a="1"/>
  <c r="B1150" i="20" s="1"/>
  <c r="C1148" i="20" a="1"/>
  <c r="C1148" i="20" s="1"/>
  <c r="D1146" i="20" a="1"/>
  <c r="D1146" i="20" s="1"/>
  <c r="A1146" i="20" s="1"/>
  <c r="C1143" i="20" a="1"/>
  <c r="C1143" i="20" s="1"/>
  <c r="C1140" i="20" a="1"/>
  <c r="C1140" i="20" s="1"/>
  <c r="B1139" i="20" a="1"/>
  <c r="B1139" i="20" s="1"/>
  <c r="B1136" i="20" a="1"/>
  <c r="B1136" i="20" s="1"/>
  <c r="B1134" i="20" a="1"/>
  <c r="B1134" i="20" s="1"/>
  <c r="D1132" i="20" a="1"/>
  <c r="D1132" i="20" s="1"/>
  <c r="A1132" i="20" s="1"/>
  <c r="B1131" i="20" a="1"/>
  <c r="B1131" i="20" s="1"/>
  <c r="D1129" i="20" a="1"/>
  <c r="D1129" i="20" s="1"/>
  <c r="A1129" i="20" s="1"/>
  <c r="B1126" i="20" a="1"/>
  <c r="B1126" i="20" s="1"/>
  <c r="C1124" i="20" a="1"/>
  <c r="C1124" i="20" s="1"/>
  <c r="D1122" i="20" a="1"/>
  <c r="D1122" i="20" s="1"/>
  <c r="A1122" i="20" s="1"/>
  <c r="B1121" i="20" a="1"/>
  <c r="B1121" i="20" s="1"/>
  <c r="B1119" i="20" a="1"/>
  <c r="B1119" i="20" s="1"/>
  <c r="C1115" i="20" a="1"/>
  <c r="C1115" i="20" s="1"/>
  <c r="D1113" i="20" a="1"/>
  <c r="D1113" i="20" s="1"/>
  <c r="D1111" i="20" a="1"/>
  <c r="D1111" i="20" s="1"/>
  <c r="A1111" i="20" s="1"/>
  <c r="B1110" i="20" a="1"/>
  <c r="B1110" i="20" s="1"/>
  <c r="C1108" i="20" a="1"/>
  <c r="C1108" i="20" s="1"/>
  <c r="D1106" i="20" a="1"/>
  <c r="D1106" i="20" s="1"/>
  <c r="A1106" i="20" s="1"/>
  <c r="B1105" i="20" a="1"/>
  <c r="B1105" i="20" s="1"/>
  <c r="C1103" i="20" a="1"/>
  <c r="C1103" i="20" s="1"/>
  <c r="B1100" i="20" a="1"/>
  <c r="B1100" i="20" s="1"/>
  <c r="C1098" i="20" a="1"/>
  <c r="C1098" i="20" s="1"/>
  <c r="D1096" i="20" a="1"/>
  <c r="D1096" i="20" s="1"/>
  <c r="A1096" i="20" s="1"/>
  <c r="C1093" i="20" a="1"/>
  <c r="C1093" i="20" s="1"/>
  <c r="D1091" i="20" a="1"/>
  <c r="D1091" i="20" s="1"/>
  <c r="A1091" i="20" s="1"/>
  <c r="D1089" i="20" a="1"/>
  <c r="D1089" i="20" s="1"/>
  <c r="A1089" i="20" s="1"/>
  <c r="D1087" i="20" a="1"/>
  <c r="D1087" i="20" s="1"/>
  <c r="A1087" i="20" s="1"/>
  <c r="D1082" i="20" a="1"/>
  <c r="D1082" i="20" s="1"/>
  <c r="A1082" i="20" s="1"/>
  <c r="D1080" i="20" a="1"/>
  <c r="D1080" i="20" s="1"/>
  <c r="A1080" i="20" s="1"/>
  <c r="B1079" i="20" a="1"/>
  <c r="B1079" i="20" s="1"/>
  <c r="C1077" i="20" a="1"/>
  <c r="C1077" i="20" s="1"/>
  <c r="D1075" i="20" a="1"/>
  <c r="D1075" i="20" s="1"/>
  <c r="A1075" i="20" s="1"/>
  <c r="D1070" i="20" a="1"/>
  <c r="D1070" i="20" s="1"/>
  <c r="A1070" i="20" s="1"/>
  <c r="D1068" i="20" a="1"/>
  <c r="D1068" i="20" s="1"/>
  <c r="A1068" i="20" s="1"/>
  <c r="B1067" i="20" a="1"/>
  <c r="B1067" i="20" s="1"/>
  <c r="C1065" i="20" a="1"/>
  <c r="C1065" i="20" s="1"/>
  <c r="D1063" i="20" a="1"/>
  <c r="D1063" i="20" s="1"/>
  <c r="A1063" i="20" s="1"/>
  <c r="D1058" i="20" a="1"/>
  <c r="D1058" i="20" s="1"/>
  <c r="A1058" i="20" s="1"/>
  <c r="D1056" i="20" a="1"/>
  <c r="D1056" i="20" s="1"/>
  <c r="A1056" i="20" s="1"/>
  <c r="B1055" i="20" a="1"/>
  <c r="B1055" i="20" s="1"/>
  <c r="B1053" i="20" a="1"/>
  <c r="B1053" i="20" s="1"/>
  <c r="C1050" i="20" a="1"/>
  <c r="C1050" i="20" s="1"/>
  <c r="B1047" i="20" a="1"/>
  <c r="B1047" i="20" s="1"/>
  <c r="C1045" i="20" a="1"/>
  <c r="C1045" i="20" s="1"/>
  <c r="C1043" i="20" a="1"/>
  <c r="C1043" i="20" s="1"/>
  <c r="D1041" i="20" a="1"/>
  <c r="D1041" i="20" s="1"/>
  <c r="A1041" i="20" s="1"/>
  <c r="D1039" i="20" a="1"/>
  <c r="D1039" i="20" s="1"/>
  <c r="A1039" i="20" s="1"/>
  <c r="B1036" i="20" a="1"/>
  <c r="B1036" i="20" s="1"/>
  <c r="D1034" i="20" a="1"/>
  <c r="D1034" i="20" s="1"/>
  <c r="A1034" i="20" s="1"/>
  <c r="B1033" i="20" a="1"/>
  <c r="B1033" i="20" s="1"/>
  <c r="B1031" i="20" a="1"/>
  <c r="B1031" i="20" s="1"/>
  <c r="D1029" i="20" a="1"/>
  <c r="D1029" i="20" s="1"/>
  <c r="A1029" i="20" s="1"/>
  <c r="B1028" i="20" a="1"/>
  <c r="B1028" i="20" s="1"/>
  <c r="D1026" i="20" a="1"/>
  <c r="D1026" i="20" s="1"/>
  <c r="A1026" i="20" s="1"/>
  <c r="D1024" i="20" a="1"/>
  <c r="D1024" i="20" s="1"/>
  <c r="A1024" i="20" s="1"/>
  <c r="B1023" i="20" a="1"/>
  <c r="B1023" i="20" s="1"/>
  <c r="B1021" i="20" a="1"/>
  <c r="B1021" i="20" s="1"/>
  <c r="B1019" i="20" a="1"/>
  <c r="B1019" i="20" s="1"/>
  <c r="D1017" i="20" a="1"/>
  <c r="D1017" i="20" s="1"/>
  <c r="A1017" i="20" s="1"/>
  <c r="D1015" i="20" a="1"/>
  <c r="D1015" i="20" s="1"/>
  <c r="A1015" i="20" s="1"/>
  <c r="B1014" i="20" a="1"/>
  <c r="B1014" i="20" s="1"/>
  <c r="B1747" i="20" a="1"/>
  <c r="B1747" i="20" s="1"/>
  <c r="D1601" i="20" a="1"/>
  <c r="D1601" i="20" s="1"/>
  <c r="A1601" i="20" s="1"/>
  <c r="C1550" i="20" a="1"/>
  <c r="C1550" i="20" s="1"/>
  <c r="C1532" i="20" a="1"/>
  <c r="C1532" i="20" s="1"/>
  <c r="D1500" i="20" a="1"/>
  <c r="D1500" i="20" s="1"/>
  <c r="A1500" i="20" s="1"/>
  <c r="C1484" i="20" a="1"/>
  <c r="C1484" i="20" s="1"/>
  <c r="C1467" i="20" a="1"/>
  <c r="C1467" i="20" s="1"/>
  <c r="C1450" i="20" a="1"/>
  <c r="C1450" i="20" s="1"/>
  <c r="B1435" i="20" a="1"/>
  <c r="B1435" i="20" s="1"/>
  <c r="D1423" i="20" a="1"/>
  <c r="D1423" i="20" s="1"/>
  <c r="A1423" i="20" s="1"/>
  <c r="C1413" i="20" a="1"/>
  <c r="C1413" i="20" s="1"/>
  <c r="B1403" i="20" a="1"/>
  <c r="B1403" i="20" s="1"/>
  <c r="B1394" i="20" a="1"/>
  <c r="B1394" i="20" s="1"/>
  <c r="B1383" i="20" a="1"/>
  <c r="B1383" i="20" s="1"/>
  <c r="D1361" i="20" a="1"/>
  <c r="D1361" i="20" s="1"/>
  <c r="A1361" i="20" s="1"/>
  <c r="B1350" i="20" a="1"/>
  <c r="B1350" i="20" s="1"/>
  <c r="C1338" i="20" a="1"/>
  <c r="C1338" i="20" s="1"/>
  <c r="B1328" i="20" a="1"/>
  <c r="B1328" i="20" s="1"/>
  <c r="D1319" i="20" a="1"/>
  <c r="D1319" i="20" s="1"/>
  <c r="A1319" i="20" s="1"/>
  <c r="B1313" i="20" a="1"/>
  <c r="B1313" i="20" s="1"/>
  <c r="D1306" i="20" a="1"/>
  <c r="D1306" i="20" s="1"/>
  <c r="A1306" i="20" s="1"/>
  <c r="B1301" i="20" a="1"/>
  <c r="B1301" i="20" s="1"/>
  <c r="C1295" i="20" a="1"/>
  <c r="C1295" i="20" s="1"/>
  <c r="D1289" i="20" a="1"/>
  <c r="D1289" i="20" s="1"/>
  <c r="A1289" i="20" s="1"/>
  <c r="B1284" i="20" a="1"/>
  <c r="B1284" i="20" s="1"/>
  <c r="C1280" i="20" a="1"/>
  <c r="C1280" i="20" s="1"/>
  <c r="D1276" i="20" a="1"/>
  <c r="D1276" i="20" s="1"/>
  <c r="A1276" i="20" s="1"/>
  <c r="D1273" i="20" a="1"/>
  <c r="D1273" i="20" s="1"/>
  <c r="A1273" i="20" s="1"/>
  <c r="B1270" i="20" a="1"/>
  <c r="B1270" i="20" s="1"/>
  <c r="C1266" i="20" a="1"/>
  <c r="C1266" i="20" s="1"/>
  <c r="D1262" i="20" a="1"/>
  <c r="D1262" i="20" s="1"/>
  <c r="A1262" i="20" s="1"/>
  <c r="B1259" i="20" a="1"/>
  <c r="B1259" i="20" s="1"/>
  <c r="B1256" i="20" a="1"/>
  <c r="B1256" i="20" s="1"/>
  <c r="B1252" i="20" a="1"/>
  <c r="B1252" i="20" s="1"/>
  <c r="D1248" i="20" a="1"/>
  <c r="D1248" i="20" s="1"/>
  <c r="A1248" i="20" s="1"/>
  <c r="C1245" i="20" a="1"/>
  <c r="C1245" i="20" s="1"/>
  <c r="C1242" i="20" a="1"/>
  <c r="C1242" i="20" s="1"/>
  <c r="B1239" i="20" a="1"/>
  <c r="B1239" i="20" s="1"/>
  <c r="C1235" i="20" a="1"/>
  <c r="C1235" i="20" s="1"/>
  <c r="C1232" i="20" a="1"/>
  <c r="C1232" i="20" s="1"/>
  <c r="C1229" i="20" a="1"/>
  <c r="C1229" i="20" s="1"/>
  <c r="C1226" i="20" a="1"/>
  <c r="C1226" i="20" s="1"/>
  <c r="B1224" i="20" a="1"/>
  <c r="B1224" i="20" s="1"/>
  <c r="D1221" i="20" a="1"/>
  <c r="D1221" i="20" s="1"/>
  <c r="A1221" i="20" s="1"/>
  <c r="D1216" i="20" a="1"/>
  <c r="D1216" i="20" s="1"/>
  <c r="A1216" i="20" s="1"/>
  <c r="C1214" i="20" a="1"/>
  <c r="C1214" i="20" s="1"/>
  <c r="D1211" i="20" a="1"/>
  <c r="D1211" i="20" s="1"/>
  <c r="A1211" i="20" s="1"/>
  <c r="D1204" i="20" a="1"/>
  <c r="D1204" i="20" s="1"/>
  <c r="A1204" i="20" s="1"/>
  <c r="C1202" i="20" a="1"/>
  <c r="C1202" i="20" s="1"/>
  <c r="C1200" i="20" a="1"/>
  <c r="C1200" i="20" s="1"/>
  <c r="B1199" i="20" a="1"/>
  <c r="B1199" i="20" s="1"/>
  <c r="B1196" i="20" a="1"/>
  <c r="B1196" i="20" s="1"/>
  <c r="C1194" i="20" a="1"/>
  <c r="C1194" i="20" s="1"/>
  <c r="D1192" i="20" a="1"/>
  <c r="D1192" i="20" s="1"/>
  <c r="A1192" i="20" s="1"/>
  <c r="B1191" i="20" a="1"/>
  <c r="B1191" i="20" s="1"/>
  <c r="C1189" i="20" a="1"/>
  <c r="C1189" i="20" s="1"/>
  <c r="B1188" i="20" a="1"/>
  <c r="B1188" i="20" s="1"/>
  <c r="C1183" i="20" a="1"/>
  <c r="C1183" i="20" s="1"/>
  <c r="C1180" i="20" a="1"/>
  <c r="C1180" i="20" s="1"/>
  <c r="D1178" i="20" a="1"/>
  <c r="D1178" i="20" s="1"/>
  <c r="A1178" i="20" s="1"/>
  <c r="B1177" i="20" a="1"/>
  <c r="B1177" i="20" s="1"/>
  <c r="C1175" i="20" a="1"/>
  <c r="C1175" i="20" s="1"/>
  <c r="D1173" i="20" a="1"/>
  <c r="D1173" i="20" s="1"/>
  <c r="A1173" i="20" s="1"/>
  <c r="C1172" i="20" a="1"/>
  <c r="C1172" i="20" s="1"/>
  <c r="B1171" i="20" a="1"/>
  <c r="B1171" i="20" s="1"/>
  <c r="D1169" i="20" a="1"/>
  <c r="D1169" i="20" s="1"/>
  <c r="A1169" i="20" s="1"/>
  <c r="C1168" i="20" a="1"/>
  <c r="C1168" i="20" s="1"/>
  <c r="D1166" i="20" a="1"/>
  <c r="D1166" i="20" s="1"/>
  <c r="A1166" i="20" s="1"/>
  <c r="B1165" i="20" a="1"/>
  <c r="B1165" i="20" s="1"/>
  <c r="C1163" i="20" a="1"/>
  <c r="C1163" i="20" s="1"/>
  <c r="D1161" i="20" a="1"/>
  <c r="D1161" i="20" s="1"/>
  <c r="A1161" i="20" s="1"/>
  <c r="C1636" i="20" a="1"/>
  <c r="C1636" i="20" s="1"/>
  <c r="D1598" i="20" a="1"/>
  <c r="D1598" i="20" s="1"/>
  <c r="A1598" i="20" s="1"/>
  <c r="D1568" i="20" a="1"/>
  <c r="D1568" i="20" s="1"/>
  <c r="A1568" i="20" s="1"/>
  <c r="C1548" i="20" a="1"/>
  <c r="C1548" i="20" s="1"/>
  <c r="C1530" i="20" a="1"/>
  <c r="C1530" i="20" s="1"/>
  <c r="C1514" i="20" a="1"/>
  <c r="C1514" i="20" s="1"/>
  <c r="B1499" i="20" a="1"/>
  <c r="B1499" i="20" s="1"/>
  <c r="C1482" i="20" a="1"/>
  <c r="C1482" i="20" s="1"/>
  <c r="C1465" i="20" a="1"/>
  <c r="C1465" i="20" s="1"/>
  <c r="C1448" i="20" a="1"/>
  <c r="C1448" i="20" s="1"/>
  <c r="D1433" i="20" a="1"/>
  <c r="D1433" i="20" s="1"/>
  <c r="A1433" i="20" s="1"/>
  <c r="B1412" i="20" a="1"/>
  <c r="B1412" i="20" s="1"/>
  <c r="D1401" i="20" a="1"/>
  <c r="D1401" i="20" s="1"/>
  <c r="A1401" i="20" s="1"/>
  <c r="C1392" i="20" a="1"/>
  <c r="C1392" i="20" s="1"/>
  <c r="D1370" i="20" a="1"/>
  <c r="D1370" i="20" s="1"/>
  <c r="A1370" i="20" s="1"/>
  <c r="C1360" i="20" a="1"/>
  <c r="C1360" i="20" s="1"/>
  <c r="C1348" i="20" a="1"/>
  <c r="C1348" i="20" s="1"/>
  <c r="D1336" i="20" a="1"/>
  <c r="D1336" i="20" s="1"/>
  <c r="A1336" i="20" s="1"/>
  <c r="B1327" i="20" a="1"/>
  <c r="B1327" i="20" s="1"/>
  <c r="B1319" i="20" a="1"/>
  <c r="B1319" i="20" s="1"/>
  <c r="B1312" i="20" a="1"/>
  <c r="B1312" i="20" s="1"/>
  <c r="B1306" i="20" a="1"/>
  <c r="B1306" i="20" s="1"/>
  <c r="C1300" i="20" a="1"/>
  <c r="C1300" i="20" s="1"/>
  <c r="D1294" i="20" a="1"/>
  <c r="D1294" i="20" s="1"/>
  <c r="A1294" i="20" s="1"/>
  <c r="B1289" i="20" a="1"/>
  <c r="B1289" i="20" s="1"/>
  <c r="C1283" i="20" a="1"/>
  <c r="C1283" i="20" s="1"/>
  <c r="D1279" i="20" a="1"/>
  <c r="D1279" i="20" s="1"/>
  <c r="A1279" i="20" s="1"/>
  <c r="B1273" i="20" a="1"/>
  <c r="B1273" i="20" s="1"/>
  <c r="C1269" i="20" a="1"/>
  <c r="C1269" i="20" s="1"/>
  <c r="D1265" i="20" a="1"/>
  <c r="D1265" i="20" s="1"/>
  <c r="A1265" i="20" s="1"/>
  <c r="B1262" i="20" a="1"/>
  <c r="B1262" i="20" s="1"/>
  <c r="C1258" i="20" a="1"/>
  <c r="C1258" i="20" s="1"/>
  <c r="C1255" i="20" a="1"/>
  <c r="C1255" i="20" s="1"/>
  <c r="C1251" i="20" a="1"/>
  <c r="C1251" i="20" s="1"/>
  <c r="B1248" i="20" a="1"/>
  <c r="B1248" i="20" s="1"/>
  <c r="D1244" i="20" a="1"/>
  <c r="D1244" i="20" s="1"/>
  <c r="A1244" i="20" s="1"/>
  <c r="B1242" i="20" a="1"/>
  <c r="B1242" i="20" s="1"/>
  <c r="C1238" i="20" a="1"/>
  <c r="C1238" i="20" s="1"/>
  <c r="D1234" i="20" a="1"/>
  <c r="D1234" i="20" s="1"/>
  <c r="A1234" i="20" s="1"/>
  <c r="B1232" i="20" a="1"/>
  <c r="B1232" i="20" s="1"/>
  <c r="D1228" i="20" a="1"/>
  <c r="D1228" i="20" s="1"/>
  <c r="A1228" i="20" s="1"/>
  <c r="D1223" i="20" a="1"/>
  <c r="D1223" i="20" s="1"/>
  <c r="A1223" i="20" s="1"/>
  <c r="C1221" i="20" a="1"/>
  <c r="C1221" i="20" s="1"/>
  <c r="B1219" i="20" a="1"/>
  <c r="B1219" i="20" s="1"/>
  <c r="C1216" i="20" a="1"/>
  <c r="C1216" i="20" s="1"/>
  <c r="C1211" i="20" a="1"/>
  <c r="C1211" i="20" s="1"/>
  <c r="B1209" i="20" a="1"/>
  <c r="B1209" i="20" s="1"/>
  <c r="B1207" i="20" a="1"/>
  <c r="B1207" i="20" s="1"/>
  <c r="C1204" i="20" a="1"/>
  <c r="C1204" i="20" s="1"/>
  <c r="D1198" i="20" a="1"/>
  <c r="D1198" i="20" s="1"/>
  <c r="A1198" i="20" s="1"/>
  <c r="C1197" i="20" a="1"/>
  <c r="C1197" i="20" s="1"/>
  <c r="D1195" i="20" a="1"/>
  <c r="D1195" i="20" s="1"/>
  <c r="B1194" i="20" a="1"/>
  <c r="B1194" i="20" s="1"/>
  <c r="C1192" i="20" a="1"/>
  <c r="C1192" i="20" s="1"/>
  <c r="D1190" i="20" a="1"/>
  <c r="D1190" i="20" s="1"/>
  <c r="A1190" i="20" s="1"/>
  <c r="D1186" i="20" a="1"/>
  <c r="D1186" i="20" s="1"/>
  <c r="A1186" i="20" s="1"/>
  <c r="B1185" i="20" a="1"/>
  <c r="B1185" i="20" s="1"/>
  <c r="D1181" i="20" a="1"/>
  <c r="D1181" i="20" s="1"/>
  <c r="A1181" i="20" s="1"/>
  <c r="B1180" i="20" a="1"/>
  <c r="B1180" i="20" s="1"/>
  <c r="C1178" i="20" a="1"/>
  <c r="C1178" i="20" s="1"/>
  <c r="B1175" i="20" a="1"/>
  <c r="B1175" i="20" s="1"/>
  <c r="C1173" i="20" a="1"/>
  <c r="C1173" i="20" s="1"/>
  <c r="C1169" i="20" a="1"/>
  <c r="C1169" i="20" s="1"/>
  <c r="B1168" i="20" a="1"/>
  <c r="B1168" i="20" s="1"/>
  <c r="C1166" i="20" a="1"/>
  <c r="C1166" i="20" s="1"/>
  <c r="D1164" i="20" a="1"/>
  <c r="D1164" i="20" s="1"/>
  <c r="A1164" i="20" s="1"/>
  <c r="C1161" i="20" a="1"/>
  <c r="C1161" i="20" s="1"/>
  <c r="B1160" i="20" a="1"/>
  <c r="B1160" i="20" s="1"/>
  <c r="C1158" i="20" a="1"/>
  <c r="C1158" i="20" s="1"/>
  <c r="D1156" i="20" a="1"/>
  <c r="D1156" i="20" s="1"/>
  <c r="B1155" i="20" a="1"/>
  <c r="B1155" i="20" s="1"/>
  <c r="D1153" i="20" a="1"/>
  <c r="D1153" i="20" s="1"/>
  <c r="A1153" i="20" s="1"/>
  <c r="C1152" i="20" a="1"/>
  <c r="C1152" i="20" s="1"/>
  <c r="B1151" i="20" a="1"/>
  <c r="B1151" i="20" s="1"/>
  <c r="C1149" i="20" a="1"/>
  <c r="C1149" i="20" s="1"/>
  <c r="D1147" i="20" a="1"/>
  <c r="D1147" i="20" s="1"/>
  <c r="B1146" i="20" a="1"/>
  <c r="B1146" i="20" s="1"/>
  <c r="D1144" i="20" a="1"/>
  <c r="D1144" i="20" s="1"/>
  <c r="A1144" i="20" s="1"/>
  <c r="B1143" i="20" a="1"/>
  <c r="B1143" i="20" s="1"/>
  <c r="D1141" i="20" a="1"/>
  <c r="D1141" i="20" s="1"/>
  <c r="A1141" i="20" s="1"/>
  <c r="C1138" i="20" a="1"/>
  <c r="C1138" i="20" s="1"/>
  <c r="C1135" i="20" a="1"/>
  <c r="C1135" i="20" s="1"/>
  <c r="D1133" i="20" a="1"/>
  <c r="D1133" i="20" s="1"/>
  <c r="A1133" i="20" s="1"/>
  <c r="B1132" i="20" a="1"/>
  <c r="B1132" i="20" s="1"/>
  <c r="D1130" i="20" a="1"/>
  <c r="D1130" i="20" s="1"/>
  <c r="A1130" i="20" s="1"/>
  <c r="B1129" i="20" a="1"/>
  <c r="B1129" i="20" s="1"/>
  <c r="C1127" i="20" a="1"/>
  <c r="C1127" i="20" s="1"/>
  <c r="C1125" i="20" a="1"/>
  <c r="C1125" i="20" s="1"/>
  <c r="B1124" i="20" a="1"/>
  <c r="B1124" i="20" s="1"/>
  <c r="B1122" i="20" a="1"/>
  <c r="B1122" i="20" s="1"/>
  <c r="C1120" i="20" a="1"/>
  <c r="C1120" i="20" s="1"/>
  <c r="C1118" i="20" a="1"/>
  <c r="C1118" i="20" s="1"/>
  <c r="D1116" i="20" a="1"/>
  <c r="D1116" i="20" s="1"/>
  <c r="A1116" i="20" s="1"/>
  <c r="D1114" i="20" a="1"/>
  <c r="D1114" i="20" s="1"/>
  <c r="B1113" i="20" a="1"/>
  <c r="B1113" i="20" s="1"/>
  <c r="D1109" i="20" a="1"/>
  <c r="D1109" i="20" s="1"/>
  <c r="A1109" i="20" s="1"/>
  <c r="C1104" i="20" a="1"/>
  <c r="C1104" i="20" s="1"/>
  <c r="B1103" i="20" a="1"/>
  <c r="B1103" i="20" s="1"/>
  <c r="C1101" i="20" a="1"/>
  <c r="C1101" i="20" s="1"/>
  <c r="C1099" i="20" a="1"/>
  <c r="C1099" i="20" s="1"/>
  <c r="B1096" i="20" a="1"/>
  <c r="B1096" i="20" s="1"/>
  <c r="C1094" i="20" a="1"/>
  <c r="C1094" i="20" s="1"/>
  <c r="D1092" i="20" a="1"/>
  <c r="D1092" i="20" s="1"/>
  <c r="A1092" i="20" s="1"/>
  <c r="B1091" i="20" a="1"/>
  <c r="B1091" i="20" s="1"/>
  <c r="B1089" i="20" a="1"/>
  <c r="B1089" i="20" s="1"/>
  <c r="B1087" i="20" a="1"/>
  <c r="B1087" i="20" s="1"/>
  <c r="C1085" i="20" a="1"/>
  <c r="C1085" i="20" s="1"/>
  <c r="D1083" i="20" a="1"/>
  <c r="D1083" i="20" s="1"/>
  <c r="A1083" i="20" s="1"/>
  <c r="B1082" i="20" a="1"/>
  <c r="B1082" i="20" s="1"/>
  <c r="B1080" i="20" a="1"/>
  <c r="B1080" i="20" s="1"/>
  <c r="C1078" i="20" a="1"/>
  <c r="C1078" i="20" s="1"/>
  <c r="B1075" i="20" a="1"/>
  <c r="B1075" i="20" s="1"/>
  <c r="C1073" i="20" a="1"/>
  <c r="C1073" i="20" s="1"/>
  <c r="D1071" i="20" a="1"/>
  <c r="D1071" i="20" s="1"/>
  <c r="A1071" i="20" s="1"/>
  <c r="B1070" i="20" a="1"/>
  <c r="B1070" i="20" s="1"/>
  <c r="B1068" i="20" a="1"/>
  <c r="B1068" i="20" s="1"/>
  <c r="C1066" i="20" a="1"/>
  <c r="C1066" i="20" s="1"/>
  <c r="B1063" i="20" a="1"/>
  <c r="B1063" i="20" s="1"/>
  <c r="C1061" i="20" a="1"/>
  <c r="C1061" i="20" s="1"/>
  <c r="D1059" i="20" a="1"/>
  <c r="D1059" i="20" s="1"/>
  <c r="A1059" i="20" s="1"/>
  <c r="B1058" i="20" a="1"/>
  <c r="B1058" i="20" s="1"/>
  <c r="B1056" i="20" a="1"/>
  <c r="B1056" i="20" s="1"/>
  <c r="C1054" i="20" a="1"/>
  <c r="C1054" i="20" s="1"/>
  <c r="D1052" i="20" a="1"/>
  <c r="D1052" i="20" s="1"/>
  <c r="A1052" i="20" s="1"/>
  <c r="C1051" i="20" a="1"/>
  <c r="C1051" i="20" s="1"/>
  <c r="D1049" i="20" a="1"/>
  <c r="D1049" i="20" s="1"/>
  <c r="A1049" i="20" s="1"/>
  <c r="C1048" i="20" a="1"/>
  <c r="C1048" i="20" s="1"/>
  <c r="C1046" i="20" a="1"/>
  <c r="C1046" i="20" s="1"/>
  <c r="D1044" i="20" a="1"/>
  <c r="D1044" i="20" s="1"/>
  <c r="A1044" i="20" s="1"/>
  <c r="D1042" i="20" a="1"/>
  <c r="D1042" i="20" s="1"/>
  <c r="A1042" i="20" s="1"/>
  <c r="B1041" i="20" a="1"/>
  <c r="B1041" i="20" s="1"/>
  <c r="B1039" i="20" a="1"/>
  <c r="B1039" i="20" s="1"/>
  <c r="C1037" i="20" a="1"/>
  <c r="C1037" i="20" s="1"/>
  <c r="B1034" i="20" a="1"/>
  <c r="B1034" i="20" s="1"/>
  <c r="C1032" i="20" a="1"/>
  <c r="C1032" i="20" s="1"/>
  <c r="B1701" i="20" a="1"/>
  <c r="B1701" i="20" s="1"/>
  <c r="D1626" i="20" a="1"/>
  <c r="D1626" i="20" s="1"/>
  <c r="A1626" i="20" s="1"/>
  <c r="B1592" i="20" a="1"/>
  <c r="B1592" i="20" s="1"/>
  <c r="D1563" i="20" a="1"/>
  <c r="D1563" i="20" s="1"/>
  <c r="A1563" i="20" s="1"/>
  <c r="C1544" i="20" a="1"/>
  <c r="C1544" i="20" s="1"/>
  <c r="D1526" i="20" a="1"/>
  <c r="D1526" i="20" s="1"/>
  <c r="A1526" i="20" s="1"/>
  <c r="B1511" i="20" a="1"/>
  <c r="B1511" i="20" s="1"/>
  <c r="C1495" i="20" a="1"/>
  <c r="C1495" i="20" s="1"/>
  <c r="D1478" i="20" a="1"/>
  <c r="D1478" i="20" s="1"/>
  <c r="A1478" i="20" s="1"/>
  <c r="D1461" i="20" a="1"/>
  <c r="D1461" i="20" s="1"/>
  <c r="A1461" i="20" s="1"/>
  <c r="D1444" i="20" a="1"/>
  <c r="D1444" i="20" s="1"/>
  <c r="C1431" i="20" a="1"/>
  <c r="C1431" i="20" s="1"/>
  <c r="B1420" i="20" a="1"/>
  <c r="B1420" i="20" s="1"/>
  <c r="B1410" i="20" a="1"/>
  <c r="B1410" i="20" s="1"/>
  <c r="B1400" i="20" a="1"/>
  <c r="B1400" i="20" s="1"/>
  <c r="C1379" i="20" a="1"/>
  <c r="C1379" i="20" s="1"/>
  <c r="C1368" i="20" a="1"/>
  <c r="C1368" i="20" s="1"/>
  <c r="B1358" i="20" a="1"/>
  <c r="B1358" i="20" s="1"/>
  <c r="B1346" i="20" a="1"/>
  <c r="B1346" i="20" s="1"/>
  <c r="C1334" i="20" a="1"/>
  <c r="C1334" i="20" s="1"/>
  <c r="B1325" i="20" a="1"/>
  <c r="B1325" i="20" s="1"/>
  <c r="C1317" i="20" a="1"/>
  <c r="C1317" i="20" s="1"/>
  <c r="D1310" i="20" a="1"/>
  <c r="D1310" i="20" s="1"/>
  <c r="A1310" i="20" s="1"/>
  <c r="D1304" i="20" a="1"/>
  <c r="D1304" i="20" s="1"/>
  <c r="A1304" i="20" s="1"/>
  <c r="B1299" i="20" a="1"/>
  <c r="B1299" i="20" s="1"/>
  <c r="C1293" i="20" a="1"/>
  <c r="C1293" i="20" s="1"/>
  <c r="D1287" i="20" a="1"/>
  <c r="D1287" i="20" s="1"/>
  <c r="A1287" i="20" s="1"/>
  <c r="C1282" i="20" a="1"/>
  <c r="C1282" i="20" s="1"/>
  <c r="B1279" i="20" a="1"/>
  <c r="B1279" i="20" s="1"/>
  <c r="B1272" i="20" a="1"/>
  <c r="B1272" i="20" s="1"/>
  <c r="C1268" i="20" a="1"/>
  <c r="C1268" i="20" s="1"/>
  <c r="D1264" i="20" a="1"/>
  <c r="D1264" i="20" s="1"/>
  <c r="A1264" i="20" s="1"/>
  <c r="B1261" i="20" a="1"/>
  <c r="B1261" i="20" s="1"/>
  <c r="D1257" i="20" a="1"/>
  <c r="D1257" i="20" s="1"/>
  <c r="A1257" i="20" s="1"/>
  <c r="C1254" i="20" a="1"/>
  <c r="C1254" i="20" s="1"/>
  <c r="B1247" i="20" a="1"/>
  <c r="B1247" i="20" s="1"/>
  <c r="B1244" i="20" a="1"/>
  <c r="B1244" i="20" s="1"/>
  <c r="B1241" i="20" a="1"/>
  <c r="B1241" i="20" s="1"/>
  <c r="C1237" i="20" a="1"/>
  <c r="C1237" i="20" s="1"/>
  <c r="B1234" i="20" a="1"/>
  <c r="B1234" i="20" s="1"/>
  <c r="B1228" i="20" a="1"/>
  <c r="B1228" i="20" s="1"/>
  <c r="D1225" i="20" a="1"/>
  <c r="D1225" i="20" s="1"/>
  <c r="A1225" i="20" s="1"/>
  <c r="B1223" i="20" a="1"/>
  <c r="B1223" i="20" s="1"/>
  <c r="D1220" i="20" a="1"/>
  <c r="D1220" i="20" s="1"/>
  <c r="A1220" i="20" s="1"/>
  <c r="B1622" i="20" a="1"/>
  <c r="B1622" i="20" s="1"/>
  <c r="D1588" i="20" a="1"/>
  <c r="D1588" i="20" s="1"/>
  <c r="A1588" i="20" s="1"/>
  <c r="D1560" i="20" a="1"/>
  <c r="D1560" i="20" s="1"/>
  <c r="A1560" i="20" s="1"/>
  <c r="C1542" i="20" a="1"/>
  <c r="C1542" i="20" s="1"/>
  <c r="D1524" i="20" a="1"/>
  <c r="D1524" i="20" s="1"/>
  <c r="A1524" i="20" s="1"/>
  <c r="C1509" i="20" a="1"/>
  <c r="C1509" i="20" s="1"/>
  <c r="B1494" i="20" a="1"/>
  <c r="B1494" i="20" s="1"/>
  <c r="D1476" i="20" a="1"/>
  <c r="D1476" i="20" s="1"/>
  <c r="A1476" i="20" s="1"/>
  <c r="D1459" i="20" a="1"/>
  <c r="D1459" i="20" s="1"/>
  <c r="A1459" i="20" s="1"/>
  <c r="D1442" i="20" a="1"/>
  <c r="D1442" i="20" s="1"/>
  <c r="A1442" i="20" s="1"/>
  <c r="D1429" i="20" a="1"/>
  <c r="D1429" i="20" s="1"/>
  <c r="A1429" i="20" s="1"/>
  <c r="D1418" i="20" a="1"/>
  <c r="D1418" i="20" s="1"/>
  <c r="A1418" i="20" s="1"/>
  <c r="C1408" i="20" a="1"/>
  <c r="C1408" i="20" s="1"/>
  <c r="D1398" i="20" a="1"/>
  <c r="D1398" i="20" s="1"/>
  <c r="A1398" i="20" s="1"/>
  <c r="D1388" i="20" a="1"/>
  <c r="D1388" i="20" s="1"/>
  <c r="A1388" i="20" s="1"/>
  <c r="B1378" i="20" a="1"/>
  <c r="B1378" i="20" s="1"/>
  <c r="B1367" i="20" a="1"/>
  <c r="B1367" i="20" s="1"/>
  <c r="C1356" i="20" a="1"/>
  <c r="C1356" i="20" s="1"/>
  <c r="C1344" i="20" a="1"/>
  <c r="C1344" i="20" s="1"/>
  <c r="B1333" i="20" a="1"/>
  <c r="B1333" i="20" s="1"/>
  <c r="B1324" i="20" a="1"/>
  <c r="B1324" i="20" s="1"/>
  <c r="D1316" i="20" a="1"/>
  <c r="D1316" i="20" s="1"/>
  <c r="A1316" i="20" s="1"/>
  <c r="B1310" i="20" a="1"/>
  <c r="B1310" i="20" s="1"/>
  <c r="C1298" i="20" a="1"/>
  <c r="C1298" i="20" s="1"/>
  <c r="D1292" i="20" a="1"/>
  <c r="D1292" i="20" s="1"/>
  <c r="A1292" i="20" s="1"/>
  <c r="B1287" i="20" a="1"/>
  <c r="B1287" i="20" s="1"/>
  <c r="B1282" i="20" a="1"/>
  <c r="B1282" i="20" s="1"/>
  <c r="D1278" i="20" a="1"/>
  <c r="D1278" i="20" s="1"/>
  <c r="A1278" i="20" s="1"/>
  <c r="C1275" i="20" a="1"/>
  <c r="C1275" i="20" s="1"/>
  <c r="D1271" i="20" a="1"/>
  <c r="D1271" i="20" s="1"/>
  <c r="A1271" i="20" s="1"/>
  <c r="D1260" i="20" a="1"/>
  <c r="D1260" i="20" s="1"/>
  <c r="A1260" i="20" s="1"/>
  <c r="B1254" i="20" a="1"/>
  <c r="B1254" i="20" s="1"/>
  <c r="C1250" i="20" a="1"/>
  <c r="C1250" i="20" s="1"/>
  <c r="D1246" i="20" a="1"/>
  <c r="D1246" i="20" s="1"/>
  <c r="A1246" i="20" s="1"/>
  <c r="D1243" i="20" a="1"/>
  <c r="D1243" i="20" s="1"/>
  <c r="A1243" i="20" s="1"/>
  <c r="D1240" i="20" a="1"/>
  <c r="D1240" i="20" s="1"/>
  <c r="A1240" i="20" s="1"/>
  <c r="B1237" i="20" a="1"/>
  <c r="B1237" i="20" s="1"/>
  <c r="D1233" i="20" a="1"/>
  <c r="D1233" i="20" s="1"/>
  <c r="A1233" i="20" s="1"/>
  <c r="B1231" i="20" a="1"/>
  <c r="B1231" i="20" s="1"/>
  <c r="D1227" i="20" a="1"/>
  <c r="D1227" i="20" s="1"/>
  <c r="A1227" i="20" s="1"/>
  <c r="C1225" i="20" a="1"/>
  <c r="C1225" i="20" s="1"/>
  <c r="D1222" i="20" a="1"/>
  <c r="D1222" i="20" s="1"/>
  <c r="A1222" i="20" s="1"/>
  <c r="C1218" i="20" a="1"/>
  <c r="C1218" i="20" s="1"/>
  <c r="D1215" i="20" a="1"/>
  <c r="D1215" i="20" s="1"/>
  <c r="A1215" i="20" s="1"/>
  <c r="C1213" i="20" a="1"/>
  <c r="C1213" i="20" s="1"/>
  <c r="C1208" i="20" a="1"/>
  <c r="C1208" i="20" s="1"/>
  <c r="C1206" i="20" a="1"/>
  <c r="C1206" i="20" s="1"/>
  <c r="D1203" i="20" a="1"/>
  <c r="D1203" i="20" s="1"/>
  <c r="A1203" i="20" s="1"/>
  <c r="D1201" i="20" a="1"/>
  <c r="D1201" i="20" s="1"/>
  <c r="A1201" i="20" s="1"/>
  <c r="D1199" i="20" a="1"/>
  <c r="D1199" i="20" s="1"/>
  <c r="A1199" i="20" s="1"/>
  <c r="D1196" i="20" a="1"/>
  <c r="D1196" i="20" s="1"/>
  <c r="A1196" i="20" s="1"/>
  <c r="B1195" i="20" a="1"/>
  <c r="B1195" i="20" s="1"/>
  <c r="C1193" i="20" a="1"/>
  <c r="C1193" i="20" s="1"/>
  <c r="D1191" i="20" a="1"/>
  <c r="D1191" i="20" s="1"/>
  <c r="A1191" i="20" s="1"/>
  <c r="C1187" i="20" a="1"/>
  <c r="C1187" i="20" s="1"/>
  <c r="B1186" i="20" a="1"/>
  <c r="B1186" i="20" s="1"/>
  <c r="C1184" i="20" a="1"/>
  <c r="C1184" i="20" s="1"/>
  <c r="D1182" i="20" a="1"/>
  <c r="D1182" i="20" s="1"/>
  <c r="A1182" i="20" s="1"/>
  <c r="C1179" i="20" a="1"/>
  <c r="C1179" i="20" s="1"/>
  <c r="B1178" i="20" a="1"/>
  <c r="B1178" i="20" s="1"/>
  <c r="C1176" i="20" a="1"/>
  <c r="C1176" i="20" s="1"/>
  <c r="D1174" i="20" a="1"/>
  <c r="D1174" i="20" s="1"/>
  <c r="A1174" i="20" s="1"/>
  <c r="B1173" i="20" a="1"/>
  <c r="B1173" i="20" s="1"/>
  <c r="D1171" i="20" a="1"/>
  <c r="D1171" i="20" s="1"/>
  <c r="A1171" i="20" s="1"/>
  <c r="C1170" i="20" a="1"/>
  <c r="C1170" i="20" s="1"/>
  <c r="B1169" i="20" a="1"/>
  <c r="B1169" i="20" s="1"/>
  <c r="C1167" i="20" a="1"/>
  <c r="C1167" i="20" s="1"/>
  <c r="D1165" i="20" a="1"/>
  <c r="D1165" i="20" s="1"/>
  <c r="A1165" i="20" s="1"/>
  <c r="B1164" i="20" a="1"/>
  <c r="B1164" i="20" s="1"/>
  <c r="D1162" i="20" a="1"/>
  <c r="D1162" i="20" s="1"/>
  <c r="A1162" i="20" s="1"/>
  <c r="C1159" i="20" a="1"/>
  <c r="C1159" i="20" s="1"/>
  <c r="D1157" i="20" a="1"/>
  <c r="D1157" i="20" s="1"/>
  <c r="A1157" i="20" s="1"/>
  <c r="B1156" i="20" a="1"/>
  <c r="B1156" i="20" s="1"/>
  <c r="D1154" i="20" a="1"/>
  <c r="D1154" i="20" s="1"/>
  <c r="A1154" i="20" s="1"/>
  <c r="D1150" i="20" a="1"/>
  <c r="D1150" i="20" s="1"/>
  <c r="A1150" i="20" s="1"/>
  <c r="B1149" i="20" a="1"/>
  <c r="B1149" i="20" s="1"/>
  <c r="D1145" i="20" a="1"/>
  <c r="D1145" i="20" s="1"/>
  <c r="A1145" i="20" s="1"/>
  <c r="B1144" i="20" a="1"/>
  <c r="B1144" i="20" s="1"/>
  <c r="D1142" i="20" a="1"/>
  <c r="D1142" i="20" s="1"/>
  <c r="A1142" i="20" s="1"/>
  <c r="B1141" i="20" a="1"/>
  <c r="B1141" i="20" s="1"/>
  <c r="C1139" i="20" a="1"/>
  <c r="C1139" i="20" s="1"/>
  <c r="D1137" i="20" a="1"/>
  <c r="D1137" i="20" s="1"/>
  <c r="A1137" i="20" s="1"/>
  <c r="C1136" i="20" a="1"/>
  <c r="C1136" i="20" s="1"/>
  <c r="D1134" i="20" a="1"/>
  <c r="D1134" i="20" s="1"/>
  <c r="A1134" i="20" s="1"/>
  <c r="C1131" i="20" a="1"/>
  <c r="C1131" i="20" s="1"/>
  <c r="C1128" i="20" a="1"/>
  <c r="C1128" i="20" s="1"/>
  <c r="D1126" i="20" a="1"/>
  <c r="D1126" i="20" s="1"/>
  <c r="A1126" i="20" s="1"/>
  <c r="B1125" i="20" a="1"/>
  <c r="B1125" i="20" s="1"/>
  <c r="C1123" i="20" a="1"/>
  <c r="C1123" i="20" s="1"/>
  <c r="D1121" i="20" a="1"/>
  <c r="D1121" i="20" s="1"/>
  <c r="A1121" i="20" s="1"/>
  <c r="D1119" i="20" a="1"/>
  <c r="D1119" i="20" s="1"/>
  <c r="A1119" i="20" s="1"/>
  <c r="D1117" i="20" a="1"/>
  <c r="D1117" i="20" s="1"/>
  <c r="A1117" i="20" s="1"/>
  <c r="B1116" i="20" a="1"/>
  <c r="B1116" i="20" s="1"/>
  <c r="B1114" i="20" a="1"/>
  <c r="B1114" i="20" s="1"/>
  <c r="C1112" i="20" a="1"/>
  <c r="C1112" i="20" s="1"/>
  <c r="D1110" i="20" a="1"/>
  <c r="D1110" i="20" s="1"/>
  <c r="A1110" i="20" s="1"/>
  <c r="B1109" i="20" a="1"/>
  <c r="B1109" i="20" s="1"/>
  <c r="C1107" i="20" a="1"/>
  <c r="C1107" i="20" s="1"/>
  <c r="D1105" i="20" a="1"/>
  <c r="D1105" i="20" s="1"/>
  <c r="A1105" i="20" s="1"/>
  <c r="C1102" i="20" a="1"/>
  <c r="C1102" i="20" s="1"/>
  <c r="D1100" i="20" a="1"/>
  <c r="D1100" i="20" s="1"/>
  <c r="A1100" i="20" s="1"/>
  <c r="B1099" i="20" a="1"/>
  <c r="B1099" i="20" s="1"/>
  <c r="C1097" i="20" a="1"/>
  <c r="C1097" i="20" s="1"/>
  <c r="C1095" i="20" a="1"/>
  <c r="C1095" i="20" s="1"/>
  <c r="B1094" i="20" a="1"/>
  <c r="B1094" i="20" s="1"/>
  <c r="C1090" i="20" a="1"/>
  <c r="C1090" i="20" s="1"/>
  <c r="C1088" i="20" a="1"/>
  <c r="C1088" i="20" s="1"/>
  <c r="C1086" i="20" a="1"/>
  <c r="C1086" i="20" s="1"/>
  <c r="D1084" i="20" a="1"/>
  <c r="D1084" i="20" s="1"/>
  <c r="A1084" i="20" s="1"/>
  <c r="B1083" i="20" a="1"/>
  <c r="B1083" i="20" s="1"/>
  <c r="C1081" i="20" a="1"/>
  <c r="C1081" i="20" s="1"/>
  <c r="D1079" i="20" a="1"/>
  <c r="D1079" i="20" s="1"/>
  <c r="A1079" i="20" s="1"/>
  <c r="B1078" i="20" a="1"/>
  <c r="B1078" i="20" s="1"/>
  <c r="C1076" i="20" a="1"/>
  <c r="C1076" i="20" s="1"/>
  <c r="C1074" i="20" a="1"/>
  <c r="C1074" i="20" s="1"/>
  <c r="D1072" i="20" a="1"/>
  <c r="D1072" i="20" s="1"/>
  <c r="A1072" i="20" s="1"/>
  <c r="B1071" i="20" a="1"/>
  <c r="B1071" i="20" s="1"/>
  <c r="C1069" i="20" a="1"/>
  <c r="C1069" i="20" s="1"/>
  <c r="D1067" i="20" a="1"/>
  <c r="D1067" i="20" s="1"/>
  <c r="A1067" i="20" s="1"/>
  <c r="B1066" i="20" a="1"/>
  <c r="B1066" i="20" s="1"/>
  <c r="C1064" i="20" a="1"/>
  <c r="C1064" i="20" s="1"/>
  <c r="C1062" i="20" a="1"/>
  <c r="C1062" i="20" s="1"/>
  <c r="D1060" i="20" a="1"/>
  <c r="D1060" i="20" s="1"/>
  <c r="A1060" i="20" s="1"/>
  <c r="B1059" i="20" a="1"/>
  <c r="B1059" i="20" s="1"/>
  <c r="C1057" i="20" a="1"/>
  <c r="C1057" i="20" s="1"/>
  <c r="D1055" i="20" a="1"/>
  <c r="D1055" i="20" s="1"/>
  <c r="A1055" i="20" s="1"/>
  <c r="D1053" i="20" a="1"/>
  <c r="D1053" i="20" s="1"/>
  <c r="A1053" i="20" s="1"/>
  <c r="D1047" i="20" a="1"/>
  <c r="D1047" i="20" s="1"/>
  <c r="A1047" i="20" s="1"/>
  <c r="B1044" i="20" a="1"/>
  <c r="B1044" i="20" s="1"/>
  <c r="C1042" i="20" a="1"/>
  <c r="C1042" i="20" s="1"/>
  <c r="C1040" i="20" a="1"/>
  <c r="C1040" i="20" s="1"/>
  <c r="C1038" i="20" a="1"/>
  <c r="C1038" i="20" s="1"/>
  <c r="D1036" i="20" a="1"/>
  <c r="D1036" i="20" s="1"/>
  <c r="A1036" i="20" s="1"/>
  <c r="B1035" i="20" a="1"/>
  <c r="B1035" i="20" s="1"/>
  <c r="D1031" i="20" a="1"/>
  <c r="D1031" i="20" s="1"/>
  <c r="A1031" i="20" s="1"/>
  <c r="B1030" i="20" a="1"/>
  <c r="B1030" i="20" s="1"/>
  <c r="D1028" i="20" a="1"/>
  <c r="D1028" i="20" s="1"/>
  <c r="A1028" i="20" s="1"/>
  <c r="B1027" i="20" a="1"/>
  <c r="B1027" i="20" s="1"/>
  <c r="C1025" i="20" a="1"/>
  <c r="C1025" i="20" s="1"/>
  <c r="D1023" i="20" a="1"/>
  <c r="D1023" i="20" s="1"/>
  <c r="A1023" i="20" s="1"/>
  <c r="D1021" i="20" a="1"/>
  <c r="D1021" i="20" s="1"/>
  <c r="A1021" i="20" s="1"/>
  <c r="D1019" i="20" a="1"/>
  <c r="D1019" i="20" s="1"/>
  <c r="A1019" i="20" s="1"/>
  <c r="B1018" i="20" a="1"/>
  <c r="B1018" i="20" s="1"/>
  <c r="C1016" i="20" a="1"/>
  <c r="C1016" i="20" s="1"/>
  <c r="B1660" i="20" a="1"/>
  <c r="B1660" i="20" s="1"/>
  <c r="B1506" i="20" a="1"/>
  <c r="B1506" i="20" s="1"/>
  <c r="D1416" i="20" a="1"/>
  <c r="D1416" i="20" s="1"/>
  <c r="A1416" i="20" s="1"/>
  <c r="B1354" i="20" a="1"/>
  <c r="B1354" i="20" s="1"/>
  <c r="B1303" i="20" a="1"/>
  <c r="B1303" i="20" s="1"/>
  <c r="D1274" i="20" a="1"/>
  <c r="D1274" i="20" s="1"/>
  <c r="A1274" i="20" s="1"/>
  <c r="C1253" i="20" a="1"/>
  <c r="C1253" i="20" s="1"/>
  <c r="C1233" i="20" a="1"/>
  <c r="C1233" i="20" s="1"/>
  <c r="D1210" i="20" a="1"/>
  <c r="D1210" i="20" s="1"/>
  <c r="A1210" i="20" s="1"/>
  <c r="B1204" i="20" a="1"/>
  <c r="B1204" i="20" s="1"/>
  <c r="C1198" i="20" a="1"/>
  <c r="C1198" i="20" s="1"/>
  <c r="D1193" i="20" a="1"/>
  <c r="D1193" i="20" s="1"/>
  <c r="A1193" i="20" s="1"/>
  <c r="B1189" i="20" a="1"/>
  <c r="B1189" i="20" s="1"/>
  <c r="D1184" i="20" a="1"/>
  <c r="D1184" i="20" s="1"/>
  <c r="A1184" i="20" s="1"/>
  <c r="D1179" i="20" a="1"/>
  <c r="D1179" i="20" s="1"/>
  <c r="A1179" i="20" s="1"/>
  <c r="D1170" i="20" a="1"/>
  <c r="D1170" i="20" s="1"/>
  <c r="A1170" i="20" s="1"/>
  <c r="B1166" i="20" a="1"/>
  <c r="B1166" i="20" s="1"/>
  <c r="B1161" i="20" a="1"/>
  <c r="B1161" i="20" s="1"/>
  <c r="B1158" i="20" a="1"/>
  <c r="B1158" i="20" s="1"/>
  <c r="B1152" i="20" a="1"/>
  <c r="B1152" i="20" s="1"/>
  <c r="D1139" i="20" a="1"/>
  <c r="D1139" i="20" s="1"/>
  <c r="A1139" i="20" s="1"/>
  <c r="D1136" i="20" a="1"/>
  <c r="D1136" i="20" s="1"/>
  <c r="A1136" i="20" s="1"/>
  <c r="C1133" i="20" a="1"/>
  <c r="C1133" i="20" s="1"/>
  <c r="C1130" i="20" a="1"/>
  <c r="C1130" i="20" s="1"/>
  <c r="B1127" i="20" a="1"/>
  <c r="B1127" i="20" s="1"/>
  <c r="D1123" i="20" a="1"/>
  <c r="D1123" i="20" s="1"/>
  <c r="A1123" i="20" s="1"/>
  <c r="B1120" i="20" a="1"/>
  <c r="B1120" i="20" s="1"/>
  <c r="C1116" i="20" a="1"/>
  <c r="C1116" i="20" s="1"/>
  <c r="D1112" i="20" a="1"/>
  <c r="D1112" i="20" s="1"/>
  <c r="A1112" i="20" s="1"/>
  <c r="C1109" i="20" a="1"/>
  <c r="C1109" i="20" s="1"/>
  <c r="B1106" i="20" a="1"/>
  <c r="B1106" i="20" s="1"/>
  <c r="D1102" i="20" a="1"/>
  <c r="D1102" i="20" s="1"/>
  <c r="A1102" i="20" s="1"/>
  <c r="D1095" i="20" a="1"/>
  <c r="D1095" i="20" s="1"/>
  <c r="C1092" i="20" a="1"/>
  <c r="C1092" i="20" s="1"/>
  <c r="D1088" i="20" a="1"/>
  <c r="D1088" i="20" s="1"/>
  <c r="A1088" i="20" s="1"/>
  <c r="B1085" i="20" a="1"/>
  <c r="B1085" i="20" s="1"/>
  <c r="D1081" i="20" a="1"/>
  <c r="D1081" i="20" s="1"/>
  <c r="A1081" i="20" s="1"/>
  <c r="D1074" i="20" a="1"/>
  <c r="D1074" i="20" s="1"/>
  <c r="A1074" i="20" s="1"/>
  <c r="C1071" i="20" a="1"/>
  <c r="C1071" i="20" s="1"/>
  <c r="D1064" i="20" a="1"/>
  <c r="D1064" i="20" s="1"/>
  <c r="A1064" i="20" s="1"/>
  <c r="B1061" i="20" a="1"/>
  <c r="B1061" i="20" s="1"/>
  <c r="D1057" i="20" a="1"/>
  <c r="D1057" i="20" s="1"/>
  <c r="A1057" i="20" s="1"/>
  <c r="B1054" i="20" a="1"/>
  <c r="B1054" i="20" s="1"/>
  <c r="B1051" i="20" a="1"/>
  <c r="B1051" i="20" s="1"/>
  <c r="B1048" i="20" a="1"/>
  <c r="B1048" i="20" s="1"/>
  <c r="C1044" i="20" a="1"/>
  <c r="C1044" i="20" s="1"/>
  <c r="D1040" i="20" a="1"/>
  <c r="D1040" i="20" s="1"/>
  <c r="A1040" i="20" s="1"/>
  <c r="B1037" i="20" a="1"/>
  <c r="B1037" i="20" s="1"/>
  <c r="D1033" i="20" a="1"/>
  <c r="D1033" i="20" s="1"/>
  <c r="A1033" i="20" s="1"/>
  <c r="C1030" i="20" a="1"/>
  <c r="C1030" i="20" s="1"/>
  <c r="D1027" i="20" a="1"/>
  <c r="D1027" i="20" s="1"/>
  <c r="A1027" i="20" s="1"/>
  <c r="D1025" i="20" a="1"/>
  <c r="D1025" i="20" s="1"/>
  <c r="A1025" i="20" s="1"/>
  <c r="D1022" i="20" a="1"/>
  <c r="D1022" i="20" s="1"/>
  <c r="A1022" i="20" s="1"/>
  <c r="B1020" i="20" a="1"/>
  <c r="B1020" i="20" s="1"/>
  <c r="C1017" i="20" a="1"/>
  <c r="C1017" i="20" s="1"/>
  <c r="D1012" i="20" a="1"/>
  <c r="D1012" i="20" s="1"/>
  <c r="A1012" i="20" s="1"/>
  <c r="D1010" i="20" a="1"/>
  <c r="D1010" i="20" s="1"/>
  <c r="A1010" i="20" s="1"/>
  <c r="B1009" i="20" a="1"/>
  <c r="B1009" i="20" s="1"/>
  <c r="C1007" i="20" a="1"/>
  <c r="C1007" i="20" s="1"/>
  <c r="B1004" i="20" a="1"/>
  <c r="B1004" i="20" s="1"/>
  <c r="B1002" i="20" a="1"/>
  <c r="B1002" i="20" s="1"/>
  <c r="C1000" i="20" a="1"/>
  <c r="C1000" i="20" s="1"/>
  <c r="D998" i="20" a="1"/>
  <c r="D998" i="20" s="1"/>
  <c r="B997" i="20" a="1"/>
  <c r="B997" i="20" s="1"/>
  <c r="C995" i="20" a="1"/>
  <c r="C995" i="20" s="1"/>
  <c r="C993" i="20" a="1"/>
  <c r="C993" i="20" s="1"/>
  <c r="B990" i="20" a="1"/>
  <c r="B990" i="20" s="1"/>
  <c r="C988" i="20" a="1"/>
  <c r="C988" i="20" s="1"/>
  <c r="C986" i="20" a="1"/>
  <c r="C986" i="20" s="1"/>
  <c r="C984" i="20" a="1"/>
  <c r="C984" i="20" s="1"/>
  <c r="B981" i="20" a="1"/>
  <c r="B981" i="20" s="1"/>
  <c r="B979" i="20" a="1"/>
  <c r="B979" i="20" s="1"/>
  <c r="D977" i="20" a="1"/>
  <c r="D977" i="20" s="1"/>
  <c r="A977" i="20" s="1"/>
  <c r="B974" i="20" a="1"/>
  <c r="B974" i="20" s="1"/>
  <c r="C972" i="20" a="1"/>
  <c r="C972" i="20" s="1"/>
  <c r="D970" i="20" a="1"/>
  <c r="D970" i="20" s="1"/>
  <c r="A970" i="20" s="1"/>
  <c r="B969" i="20" a="1"/>
  <c r="B969" i="20" s="1"/>
  <c r="B967" i="20" a="1"/>
  <c r="B967" i="20" s="1"/>
  <c r="C965" i="20" a="1"/>
  <c r="C965" i="20" s="1"/>
  <c r="C963" i="20" a="1"/>
  <c r="C963" i="20" s="1"/>
  <c r="D959" i="20" a="1"/>
  <c r="D959" i="20" s="1"/>
  <c r="A959" i="20" s="1"/>
  <c r="D957" i="20" a="1"/>
  <c r="D957" i="20" s="1"/>
  <c r="A957" i="20" s="1"/>
  <c r="D955" i="20" a="1"/>
  <c r="D955" i="20" s="1"/>
  <c r="A955" i="20" s="1"/>
  <c r="C954" i="20" a="1"/>
  <c r="C954" i="20" s="1"/>
  <c r="C952" i="20" a="1"/>
  <c r="C952" i="20" s="1"/>
  <c r="D950" i="20" a="1"/>
  <c r="D950" i="20" s="1"/>
  <c r="A950" i="20" s="1"/>
  <c r="D948" i="20" a="1"/>
  <c r="D948" i="20" s="1"/>
  <c r="A948" i="20" s="1"/>
  <c r="D946" i="20" a="1"/>
  <c r="D946" i="20" s="1"/>
  <c r="A946" i="20" s="1"/>
  <c r="C945" i="20" a="1"/>
  <c r="C945" i="20" s="1"/>
  <c r="D941" i="20" a="1"/>
  <c r="D941" i="20" s="1"/>
  <c r="A941" i="20" s="1"/>
  <c r="D939" i="20" a="1"/>
  <c r="D939" i="20" s="1"/>
  <c r="A939" i="20" s="1"/>
  <c r="D937" i="20" a="1"/>
  <c r="D937" i="20" s="1"/>
  <c r="A937" i="20" s="1"/>
  <c r="B936" i="20" a="1"/>
  <c r="B936" i="20" s="1"/>
  <c r="B934" i="20" a="1"/>
  <c r="B934" i="20" s="1"/>
  <c r="C932" i="20" a="1"/>
  <c r="C932" i="20" s="1"/>
  <c r="C930" i="20" a="1"/>
  <c r="C930" i="20" s="1"/>
  <c r="C928" i="20" a="1"/>
  <c r="C928" i="20" s="1"/>
  <c r="D926" i="20" a="1"/>
  <c r="D926" i="20" s="1"/>
  <c r="A926" i="20" s="1"/>
  <c r="B925" i="20" a="1"/>
  <c r="B925" i="20" s="1"/>
  <c r="B923" i="20" a="1"/>
  <c r="B923" i="20" s="1"/>
  <c r="B921" i="20" a="1"/>
  <c r="B921" i="20" s="1"/>
  <c r="C919" i="20" a="1"/>
  <c r="C919" i="20" s="1"/>
  <c r="C917" i="20" a="1"/>
  <c r="C917" i="20" s="1"/>
  <c r="D915" i="20" a="1"/>
  <c r="D915" i="20" s="1"/>
  <c r="A915" i="20" s="1"/>
  <c r="D913" i="20" a="1"/>
  <c r="D913" i="20" s="1"/>
  <c r="A913" i="20" s="1"/>
  <c r="D911" i="20" a="1"/>
  <c r="D911" i="20" s="1"/>
  <c r="A911" i="20" s="1"/>
  <c r="B908" i="20" a="1"/>
  <c r="B908" i="20" s="1"/>
  <c r="C906" i="20" a="1"/>
  <c r="C906" i="20" s="1"/>
  <c r="C904" i="20" a="1"/>
  <c r="C904" i="20" s="1"/>
  <c r="C902" i="20" a="1"/>
  <c r="C902" i="20" s="1"/>
  <c r="D900" i="20" a="1"/>
  <c r="D900" i="20" s="1"/>
  <c r="A900" i="20" s="1"/>
  <c r="D898" i="20" a="1"/>
  <c r="D898" i="20" s="1"/>
  <c r="A898" i="20" s="1"/>
  <c r="B897" i="20" a="1"/>
  <c r="B897" i="20" s="1"/>
  <c r="B895" i="20" a="1"/>
  <c r="B895" i="20" s="1"/>
  <c r="B893" i="20" a="1"/>
  <c r="B893" i="20" s="1"/>
  <c r="C891" i="20" a="1"/>
  <c r="C891" i="20" s="1"/>
  <c r="D887" i="20" a="1"/>
  <c r="D887" i="20" s="1"/>
  <c r="A887" i="20" s="1"/>
  <c r="D885" i="20" a="1"/>
  <c r="D885" i="20" s="1"/>
  <c r="A885" i="20" s="1"/>
  <c r="D883" i="20" a="1"/>
  <c r="D883" i="20" s="1"/>
  <c r="A883" i="20" s="1"/>
  <c r="B882" i="20" a="1"/>
  <c r="B882" i="20" s="1"/>
  <c r="B880" i="20" a="1"/>
  <c r="B880" i="20" s="1"/>
  <c r="C878" i="20" a="1"/>
  <c r="C878" i="20" s="1"/>
  <c r="C876" i="20" a="1"/>
  <c r="C876" i="20" s="1"/>
  <c r="C874" i="20" a="1"/>
  <c r="C874" i="20" s="1"/>
  <c r="D872" i="20" a="1"/>
  <c r="D872" i="20" s="1"/>
  <c r="A872" i="20" s="1"/>
  <c r="B871" i="20" a="1"/>
  <c r="B871" i="20" s="1"/>
  <c r="B869" i="20" a="1"/>
  <c r="B869" i="20" s="1"/>
  <c r="B867" i="20" a="1"/>
  <c r="B867" i="20" s="1"/>
  <c r="C865" i="20" a="1"/>
  <c r="C865" i="20" s="1"/>
  <c r="C863" i="20" a="1"/>
  <c r="C863" i="20" s="1"/>
  <c r="D861" i="20" a="1"/>
  <c r="D861" i="20" s="1"/>
  <c r="A861" i="20" s="1"/>
  <c r="D859" i="20" a="1"/>
  <c r="D859" i="20" s="1"/>
  <c r="A859" i="20" s="1"/>
  <c r="B858" i="20" a="1"/>
  <c r="B858" i="20" s="1"/>
  <c r="B856" i="20" a="1"/>
  <c r="B856" i="20" s="1"/>
  <c r="C854" i="20" a="1"/>
  <c r="C854" i="20" s="1"/>
  <c r="D852" i="20" a="1"/>
  <c r="D852" i="20" s="1"/>
  <c r="A852" i="20" s="1"/>
  <c r="D850" i="20" a="1"/>
  <c r="D850" i="20" s="1"/>
  <c r="A850" i="20" s="1"/>
  <c r="B849" i="20" a="1"/>
  <c r="B849" i="20" s="1"/>
  <c r="C847" i="20" a="1"/>
  <c r="C847" i="20" s="1"/>
  <c r="C845" i="20" a="1"/>
  <c r="C845" i="20" s="1"/>
  <c r="D843" i="20" a="1"/>
  <c r="D843" i="20" s="1"/>
  <c r="A843" i="20" s="1"/>
  <c r="D841" i="20" a="1"/>
  <c r="D841" i="20" s="1"/>
  <c r="A841" i="20" s="1"/>
  <c r="B840" i="20" a="1"/>
  <c r="B840" i="20" s="1"/>
  <c r="B838" i="20" a="1"/>
  <c r="B838" i="20" s="1"/>
  <c r="C836" i="20" a="1"/>
  <c r="C836" i="20" s="1"/>
  <c r="D834" i="20" a="1"/>
  <c r="D834" i="20" s="1"/>
  <c r="A834" i="20" s="1"/>
  <c r="D832" i="20" a="1"/>
  <c r="D832" i="20" s="1"/>
  <c r="A832" i="20" s="1"/>
  <c r="B831" i="20" a="1"/>
  <c r="B831" i="20" s="1"/>
  <c r="C829" i="20" a="1"/>
  <c r="C829" i="20" s="1"/>
  <c r="C827" i="20" a="1"/>
  <c r="C827" i="20" s="1"/>
  <c r="D825" i="20" a="1"/>
  <c r="D825" i="20" s="1"/>
  <c r="A825" i="20" s="1"/>
  <c r="D823" i="20" a="1"/>
  <c r="D823" i="20" s="1"/>
  <c r="A823" i="20" s="1"/>
  <c r="B822" i="20" a="1"/>
  <c r="B822" i="20" s="1"/>
  <c r="B820" i="20" a="1"/>
  <c r="B820" i="20" s="1"/>
  <c r="B1612" i="20" a="1"/>
  <c r="B1612" i="20" s="1"/>
  <c r="B1490" i="20" a="1"/>
  <c r="B1490" i="20" s="1"/>
  <c r="D1406" i="20" a="1"/>
  <c r="D1406" i="20" s="1"/>
  <c r="A1406" i="20" s="1"/>
  <c r="B1342" i="20" a="1"/>
  <c r="B1342" i="20" s="1"/>
  <c r="C1297" i="20" a="1"/>
  <c r="C1297" i="20" s="1"/>
  <c r="B1271" i="20" a="1"/>
  <c r="B1271" i="20" s="1"/>
  <c r="D1249" i="20" a="1"/>
  <c r="D1249" i="20" s="1"/>
  <c r="A1249" i="20" s="1"/>
  <c r="D1217" i="20" a="1"/>
  <c r="D1217" i="20" s="1"/>
  <c r="A1217" i="20" s="1"/>
  <c r="B1210" i="20" a="1"/>
  <c r="B1210" i="20" s="1"/>
  <c r="C1203" i="20" a="1"/>
  <c r="C1203" i="20" s="1"/>
  <c r="B1198" i="20" a="1"/>
  <c r="B1198" i="20" s="1"/>
  <c r="B1193" i="20" a="1"/>
  <c r="B1193" i="20" s="1"/>
  <c r="D1188" i="20" a="1"/>
  <c r="D1188" i="20" s="1"/>
  <c r="A1188" i="20" s="1"/>
  <c r="B1184" i="20" a="1"/>
  <c r="B1184" i="20" s="1"/>
  <c r="B1179" i="20" a="1"/>
  <c r="B1179" i="20" s="1"/>
  <c r="C1174" i="20" a="1"/>
  <c r="C1174" i="20" s="1"/>
  <c r="B1170" i="20" a="1"/>
  <c r="B1170" i="20" s="1"/>
  <c r="C1165" i="20" a="1"/>
  <c r="C1165" i="20" s="1"/>
  <c r="D1160" i="20" a="1"/>
  <c r="D1160" i="20" s="1"/>
  <c r="A1160" i="20" s="1"/>
  <c r="C1157" i="20" a="1"/>
  <c r="C1157" i="20" s="1"/>
  <c r="C1154" i="20" a="1"/>
  <c r="C1154" i="20" s="1"/>
  <c r="D1151" i="20" a="1"/>
  <c r="D1151" i="20" s="1"/>
  <c r="A1151" i="20" s="1"/>
  <c r="D1148" i="20" a="1"/>
  <c r="D1148" i="20" s="1"/>
  <c r="A1148" i="20" s="1"/>
  <c r="C1145" i="20" a="1"/>
  <c r="C1145" i="20" s="1"/>
  <c r="C1142" i="20" a="1"/>
  <c r="C1142" i="20" s="1"/>
  <c r="B1133" i="20" a="1"/>
  <c r="B1133" i="20" s="1"/>
  <c r="B1130" i="20" a="1"/>
  <c r="B1130" i="20" s="1"/>
  <c r="C1126" i="20" a="1"/>
  <c r="C1126" i="20" s="1"/>
  <c r="B1123" i="20" a="1"/>
  <c r="B1123" i="20" s="1"/>
  <c r="C1119" i="20" a="1"/>
  <c r="C1119" i="20" s="1"/>
  <c r="D1115" i="20" a="1"/>
  <c r="D1115" i="20" s="1"/>
  <c r="A1115" i="20" s="1"/>
  <c r="B1112" i="20" a="1"/>
  <c r="B1112" i="20" s="1"/>
  <c r="D1108" i="20" a="1"/>
  <c r="D1108" i="20" s="1"/>
  <c r="A1108" i="20" s="1"/>
  <c r="C1105" i="20" a="1"/>
  <c r="C1105" i="20" s="1"/>
  <c r="B1102" i="20" a="1"/>
  <c r="B1102" i="20" s="1"/>
  <c r="D1098" i="20" a="1"/>
  <c r="D1098" i="20" s="1"/>
  <c r="A1098" i="20" s="1"/>
  <c r="B1095" i="20" a="1"/>
  <c r="B1095" i="20" s="1"/>
  <c r="B1092" i="20" a="1"/>
  <c r="B1092" i="20" s="1"/>
  <c r="B1088" i="20" a="1"/>
  <c r="B1088" i="20" s="1"/>
  <c r="C1084" i="20" a="1"/>
  <c r="C1084" i="20" s="1"/>
  <c r="B1081" i="20" a="1"/>
  <c r="B1081" i="20" s="1"/>
  <c r="D1077" i="20" a="1"/>
  <c r="D1077" i="20" s="1"/>
  <c r="A1077" i="20" s="1"/>
  <c r="B1074" i="20" a="1"/>
  <c r="B1074" i="20" s="1"/>
  <c r="C1067" i="20" a="1"/>
  <c r="C1067" i="20" s="1"/>
  <c r="B1064" i="20" a="1"/>
  <c r="B1064" i="20" s="1"/>
  <c r="C1060" i="20" a="1"/>
  <c r="C1060" i="20" s="1"/>
  <c r="B1057" i="20" a="1"/>
  <c r="B1057" i="20" s="1"/>
  <c r="C1053" i="20" a="1"/>
  <c r="C1053" i="20" s="1"/>
  <c r="D1050" i="20" a="1"/>
  <c r="D1050" i="20" s="1"/>
  <c r="A1050" i="20" s="1"/>
  <c r="C1047" i="20" a="1"/>
  <c r="C1047" i="20" s="1"/>
  <c r="D1043" i="20" a="1"/>
  <c r="D1043" i="20" s="1"/>
  <c r="A1043" i="20" s="1"/>
  <c r="B1040" i="20" a="1"/>
  <c r="B1040" i="20" s="1"/>
  <c r="C1036" i="20" a="1"/>
  <c r="C1036" i="20" s="1"/>
  <c r="C1033" i="20" a="1"/>
  <c r="C1033" i="20" s="1"/>
  <c r="B1025" i="20" a="1"/>
  <c r="B1025" i="20" s="1"/>
  <c r="C1022" i="20" a="1"/>
  <c r="C1022" i="20" s="1"/>
  <c r="C1019" i="20" a="1"/>
  <c r="C1019" i="20" s="1"/>
  <c r="B1017" i="20" a="1"/>
  <c r="B1017" i="20" s="1"/>
  <c r="D1014" i="20" a="1"/>
  <c r="D1014" i="20" s="1"/>
  <c r="A1014" i="20" s="1"/>
  <c r="C1012" i="20" a="1"/>
  <c r="C1012" i="20" s="1"/>
  <c r="C1010" i="20" a="1"/>
  <c r="C1010" i="20" s="1"/>
  <c r="B1007" i="20" a="1"/>
  <c r="B1007" i="20" s="1"/>
  <c r="D1005" i="20" a="1"/>
  <c r="D1005" i="20" s="1"/>
  <c r="A1005" i="20" s="1"/>
  <c r="D1003" i="20" a="1"/>
  <c r="D1003" i="20" s="1"/>
  <c r="A1003" i="20" s="1"/>
  <c r="D1001" i="20" a="1"/>
  <c r="D1001" i="20" s="1"/>
  <c r="A1001" i="20" s="1"/>
  <c r="B1000" i="20" a="1"/>
  <c r="B1000" i="20" s="1"/>
  <c r="C998" i="20" a="1"/>
  <c r="C998" i="20" s="1"/>
  <c r="B995" i="20" a="1"/>
  <c r="B995" i="20" s="1"/>
  <c r="B993" i="20" a="1"/>
  <c r="B993" i="20" s="1"/>
  <c r="C991" i="20" a="1"/>
  <c r="C991" i="20" s="1"/>
  <c r="D989" i="20" a="1"/>
  <c r="D989" i="20" s="1"/>
  <c r="A989" i="20" s="1"/>
  <c r="B988" i="20" a="1"/>
  <c r="B988" i="20" s="1"/>
  <c r="B986" i="20" a="1"/>
  <c r="B986" i="20" s="1"/>
  <c r="B984" i="20" a="1"/>
  <c r="B984" i="20" s="1"/>
  <c r="C982" i="20" a="1"/>
  <c r="C982" i="20" s="1"/>
  <c r="D980" i="20" a="1"/>
  <c r="D980" i="20" s="1"/>
  <c r="A980" i="20" s="1"/>
  <c r="C977" i="20" a="1"/>
  <c r="C977" i="20" s="1"/>
  <c r="D975" i="20" a="1"/>
  <c r="D975" i="20" s="1"/>
  <c r="A975" i="20" s="1"/>
  <c r="D973" i="20" a="1"/>
  <c r="D973" i="20" s="1"/>
  <c r="A973" i="20" s="1"/>
  <c r="B972" i="20" a="1"/>
  <c r="B972" i="20" s="1"/>
  <c r="C970" i="20" a="1"/>
  <c r="C970" i="20" s="1"/>
  <c r="D968" i="20" a="1"/>
  <c r="D968" i="20" s="1"/>
  <c r="A968" i="20" s="1"/>
  <c r="B965" i="20" a="1"/>
  <c r="B965" i="20" s="1"/>
  <c r="B963" i="20" a="1"/>
  <c r="B963" i="20" s="1"/>
  <c r="C961" i="20" a="1"/>
  <c r="C961" i="20" s="1"/>
  <c r="C959" i="20" a="1"/>
  <c r="C959" i="20" s="1"/>
  <c r="C957" i="20" a="1"/>
  <c r="C957" i="20" s="1"/>
  <c r="B954" i="20" a="1"/>
  <c r="B954" i="20" s="1"/>
  <c r="B952" i="20" a="1"/>
  <c r="B952" i="20" s="1"/>
  <c r="C950" i="20" a="1"/>
  <c r="C950" i="20" s="1"/>
  <c r="C948" i="20" a="1"/>
  <c r="C948" i="20" s="1"/>
  <c r="B945" i="20" a="1"/>
  <c r="B945" i="20" s="1"/>
  <c r="C943" i="20" a="1"/>
  <c r="C943" i="20" s="1"/>
  <c r="C941" i="20" a="1"/>
  <c r="C941" i="20" s="1"/>
  <c r="C939" i="20" a="1"/>
  <c r="C939" i="20" s="1"/>
  <c r="D935" i="20" a="1"/>
  <c r="D935" i="20" s="1"/>
  <c r="A935" i="20" s="1"/>
  <c r="B932" i="20" a="1"/>
  <c r="B932" i="20" s="1"/>
  <c r="B930" i="20" a="1"/>
  <c r="B930" i="20" s="1"/>
  <c r="B928" i="20" a="1"/>
  <c r="B928" i="20" s="1"/>
  <c r="C926" i="20" a="1"/>
  <c r="C926" i="20" s="1"/>
  <c r="D924" i="20" a="1"/>
  <c r="D924" i="20" s="1"/>
  <c r="A924" i="20" s="1"/>
  <c r="D922" i="20" a="1"/>
  <c r="D922" i="20" s="1"/>
  <c r="A922" i="20" s="1"/>
  <c r="D920" i="20" a="1"/>
  <c r="D920" i="20" s="1"/>
  <c r="A920" i="20" s="1"/>
  <c r="B919" i="20" a="1"/>
  <c r="B919" i="20" s="1"/>
  <c r="B917" i="20" a="1"/>
  <c r="B917" i="20" s="1"/>
  <c r="C915" i="20" a="1"/>
  <c r="C915" i="20" s="1"/>
  <c r="C913" i="20" a="1"/>
  <c r="C913" i="20" s="1"/>
  <c r="C911" i="20" a="1"/>
  <c r="C911" i="20" s="1"/>
  <c r="D909" i="20" a="1"/>
  <c r="D909" i="20" s="1"/>
  <c r="A909" i="20" s="1"/>
  <c r="D907" i="20" a="1"/>
  <c r="D907" i="20" s="1"/>
  <c r="A907" i="20" s="1"/>
  <c r="B906" i="20" a="1"/>
  <c r="B906" i="20" s="1"/>
  <c r="B904" i="20" a="1"/>
  <c r="B904" i="20" s="1"/>
  <c r="B902" i="20" a="1"/>
  <c r="B902" i="20" s="1"/>
  <c r="C900" i="20" a="1"/>
  <c r="C900" i="20" s="1"/>
  <c r="C898" i="20" a="1"/>
  <c r="C898" i="20" s="1"/>
  <c r="D896" i="20" a="1"/>
  <c r="D896" i="20" s="1"/>
  <c r="A896" i="20" s="1"/>
  <c r="D894" i="20" a="1"/>
  <c r="D894" i="20" s="1"/>
  <c r="A894" i="20" s="1"/>
  <c r="D892" i="20" a="1"/>
  <c r="D892" i="20" s="1"/>
  <c r="A892" i="20" s="1"/>
  <c r="B891" i="20" a="1"/>
  <c r="B891" i="20" s="1"/>
  <c r="C889" i="20" a="1"/>
  <c r="C889" i="20" s="1"/>
  <c r="C887" i="20" a="1"/>
  <c r="C887" i="20" s="1"/>
  <c r="C885" i="20" a="1"/>
  <c r="C885" i="20" s="1"/>
  <c r="D881" i="20" a="1"/>
  <c r="D881" i="20" s="1"/>
  <c r="A881" i="20" s="1"/>
  <c r="B878" i="20" a="1"/>
  <c r="B878" i="20" s="1"/>
  <c r="B876" i="20" a="1"/>
  <c r="B876" i="20" s="1"/>
  <c r="B874" i="20" a="1"/>
  <c r="B874" i="20" s="1"/>
  <c r="C872" i="20" a="1"/>
  <c r="C872" i="20" s="1"/>
  <c r="D870" i="20" a="1"/>
  <c r="D870" i="20" s="1"/>
  <c r="A870" i="20" s="1"/>
  <c r="D868" i="20" a="1"/>
  <c r="D868" i="20" s="1"/>
  <c r="A868" i="20" s="1"/>
  <c r="D866" i="20" a="1"/>
  <c r="D866" i="20" s="1"/>
  <c r="A866" i="20" s="1"/>
  <c r="B865" i="20" a="1"/>
  <c r="B865" i="20" s="1"/>
  <c r="B863" i="20" a="1"/>
  <c r="B863" i="20" s="1"/>
  <c r="C861" i="20" a="1"/>
  <c r="C861" i="20" s="1"/>
  <c r="D857" i="20" a="1"/>
  <c r="D857" i="20" s="1"/>
  <c r="A857" i="20" s="1"/>
  <c r="B854" i="20" a="1"/>
  <c r="B854" i="20" s="1"/>
  <c r="C852" i="20" a="1"/>
  <c r="C852" i="20" s="1"/>
  <c r="C850" i="20" a="1"/>
  <c r="C850" i="20" s="1"/>
  <c r="D848" i="20" a="1"/>
  <c r="D848" i="20" s="1"/>
  <c r="A848" i="20" s="1"/>
  <c r="B847" i="20" a="1"/>
  <c r="B847" i="20" s="1"/>
  <c r="B845" i="20" a="1"/>
  <c r="B845" i="20" s="1"/>
  <c r="C843" i="20" a="1"/>
  <c r="C843" i="20" s="1"/>
  <c r="D839" i="20" a="1"/>
  <c r="D839" i="20" s="1"/>
  <c r="A839" i="20" s="1"/>
  <c r="B836" i="20" a="1"/>
  <c r="B836" i="20" s="1"/>
  <c r="C834" i="20" a="1"/>
  <c r="C834" i="20" s="1"/>
  <c r="B1473" i="20" a="1"/>
  <c r="B1473" i="20" s="1"/>
  <c r="B1397" i="20" a="1"/>
  <c r="B1397" i="20" s="1"/>
  <c r="D1330" i="20" a="1"/>
  <c r="D1330" i="20" s="1"/>
  <c r="A1330" i="20" s="1"/>
  <c r="D1291" i="20" a="1"/>
  <c r="D1291" i="20" s="1"/>
  <c r="A1291" i="20" s="1"/>
  <c r="D1267" i="20" a="1"/>
  <c r="D1267" i="20" s="1"/>
  <c r="A1267" i="20" s="1"/>
  <c r="C1246" i="20" a="1"/>
  <c r="C1246" i="20" s="1"/>
  <c r="C1227" i="20" a="1"/>
  <c r="C1227" i="20" s="1"/>
  <c r="B1216" i="20" a="1"/>
  <c r="B1216" i="20" s="1"/>
  <c r="B1202" i="20" a="1"/>
  <c r="B1202" i="20" s="1"/>
  <c r="B1197" i="20" a="1"/>
  <c r="B1197" i="20" s="1"/>
  <c r="B1192" i="20" a="1"/>
  <c r="B1192" i="20" s="1"/>
  <c r="D1187" i="20" a="1"/>
  <c r="D1187" i="20" s="1"/>
  <c r="A1187" i="20" s="1"/>
  <c r="B1183" i="20" a="1"/>
  <c r="B1183" i="20" s="1"/>
  <c r="C1164" i="20" a="1"/>
  <c r="C1164" i="20" s="1"/>
  <c r="B1154" i="20" a="1"/>
  <c r="B1154" i="20" s="1"/>
  <c r="B1148" i="20" a="1"/>
  <c r="B1148" i="20" s="1"/>
  <c r="B1145" i="20" a="1"/>
  <c r="B1145" i="20" s="1"/>
  <c r="B1142" i="20" a="1"/>
  <c r="B1142" i="20" s="1"/>
  <c r="D1138" i="20" a="1"/>
  <c r="D1138" i="20" s="1"/>
  <c r="A1138" i="20" s="1"/>
  <c r="D1135" i="20" a="1"/>
  <c r="D1135" i="20" s="1"/>
  <c r="A1135" i="20" s="1"/>
  <c r="C1132" i="20" a="1"/>
  <c r="C1132" i="20" s="1"/>
  <c r="C1129" i="20" a="1"/>
  <c r="C1129" i="20" s="1"/>
  <c r="D1125" i="20" a="1"/>
  <c r="D1125" i="20" s="1"/>
  <c r="A1125" i="20" s="1"/>
  <c r="C1122" i="20" a="1"/>
  <c r="C1122" i="20" s="1"/>
  <c r="D1118" i="20" a="1"/>
  <c r="D1118" i="20" s="1"/>
  <c r="A1118" i="20" s="1"/>
  <c r="B1115" i="20" a="1"/>
  <c r="B1115" i="20" s="1"/>
  <c r="C1111" i="20" a="1"/>
  <c r="C1111" i="20" s="1"/>
  <c r="B1108" i="20" a="1"/>
  <c r="B1108" i="20" s="1"/>
  <c r="D1104" i="20" a="1"/>
  <c r="D1104" i="20" s="1"/>
  <c r="A1104" i="20" s="1"/>
  <c r="D1101" i="20" a="1"/>
  <c r="D1101" i="20" s="1"/>
  <c r="A1101" i="20" s="1"/>
  <c r="B1098" i="20" a="1"/>
  <c r="B1098" i="20" s="1"/>
  <c r="D1094" i="20" a="1"/>
  <c r="D1094" i="20" s="1"/>
  <c r="A1094" i="20" s="1"/>
  <c r="C1091" i="20" a="1"/>
  <c r="C1091" i="20" s="1"/>
  <c r="C1087" i="20" a="1"/>
  <c r="C1087" i="20" s="1"/>
  <c r="B1084" i="20" a="1"/>
  <c r="B1084" i="20" s="1"/>
  <c r="C1080" i="20" a="1"/>
  <c r="C1080" i="20" s="1"/>
  <c r="B1077" i="20" a="1"/>
  <c r="B1077" i="20" s="1"/>
  <c r="D1073" i="20" a="1"/>
  <c r="D1073" i="20" s="1"/>
  <c r="A1073" i="20" s="1"/>
  <c r="C1070" i="20" a="1"/>
  <c r="C1070" i="20" s="1"/>
  <c r="D1066" i="20" a="1"/>
  <c r="D1066" i="20" s="1"/>
  <c r="A1066" i="20" s="1"/>
  <c r="C1063" i="20" a="1"/>
  <c r="C1063" i="20" s="1"/>
  <c r="B1060" i="20" a="1"/>
  <c r="B1060" i="20" s="1"/>
  <c r="C1056" i="20" a="1"/>
  <c r="C1056" i="20" s="1"/>
  <c r="B1050" i="20" a="1"/>
  <c r="B1050" i="20" s="1"/>
  <c r="D1046" i="20" a="1"/>
  <c r="D1046" i="20" s="1"/>
  <c r="A1046" i="20" s="1"/>
  <c r="B1043" i="20" a="1"/>
  <c r="B1043" i="20" s="1"/>
  <c r="C1039" i="20" a="1"/>
  <c r="C1039" i="20" s="1"/>
  <c r="D1035" i="20" a="1"/>
  <c r="D1035" i="20" s="1"/>
  <c r="A1035" i="20" s="1"/>
  <c r="D1032" i="20" a="1"/>
  <c r="D1032" i="20" s="1"/>
  <c r="A1032" i="20" s="1"/>
  <c r="C1027" i="20" a="1"/>
  <c r="C1027" i="20" s="1"/>
  <c r="B1022" i="20" a="1"/>
  <c r="B1022" i="20" s="1"/>
  <c r="D1018" i="20" a="1"/>
  <c r="D1018" i="20" s="1"/>
  <c r="A1018" i="20" s="1"/>
  <c r="D1016" i="20" a="1"/>
  <c r="D1016" i="20" s="1"/>
  <c r="A1016" i="20" s="1"/>
  <c r="C1014" i="20" a="1"/>
  <c r="C1014" i="20" s="1"/>
  <c r="B1012" i="20" a="1"/>
  <c r="B1012" i="20" s="1"/>
  <c r="B1010" i="20" a="1"/>
  <c r="B1010" i="20" s="1"/>
  <c r="D1008" i="20" a="1"/>
  <c r="D1008" i="20" s="1"/>
  <c r="A1008" i="20" s="1"/>
  <c r="D1006" i="20" a="1"/>
  <c r="D1006" i="20" s="1"/>
  <c r="A1006" i="20" s="1"/>
  <c r="C1005" i="20" a="1"/>
  <c r="C1005" i="20" s="1"/>
  <c r="C1003" i="20" a="1"/>
  <c r="C1003" i="20" s="1"/>
  <c r="C1001" i="20" a="1"/>
  <c r="C1001" i="20" s="1"/>
  <c r="B998" i="20" a="1"/>
  <c r="B998" i="20" s="1"/>
  <c r="D996" i="20" a="1"/>
  <c r="D996" i="20" s="1"/>
  <c r="A996" i="20" s="1"/>
  <c r="D994" i="20" a="1"/>
  <c r="D994" i="20" s="1"/>
  <c r="A994" i="20" s="1"/>
  <c r="D992" i="20" a="1"/>
  <c r="D992" i="20" s="1"/>
  <c r="A992" i="20" s="1"/>
  <c r="B991" i="20" a="1"/>
  <c r="B991" i="20" s="1"/>
  <c r="C989" i="20" a="1"/>
  <c r="C989" i="20" s="1"/>
  <c r="D987" i="20" a="1"/>
  <c r="D987" i="20" s="1"/>
  <c r="A987" i="20" s="1"/>
  <c r="D985" i="20" a="1"/>
  <c r="D985" i="20" s="1"/>
  <c r="A985" i="20" s="1"/>
  <c r="D983" i="20" a="1"/>
  <c r="D983" i="20" s="1"/>
  <c r="A983" i="20" s="1"/>
  <c r="B982" i="20" a="1"/>
  <c r="B982" i="20" s="1"/>
  <c r="C980" i="20" a="1"/>
  <c r="C980" i="20" s="1"/>
  <c r="D978" i="20" a="1"/>
  <c r="D978" i="20" s="1"/>
  <c r="A978" i="20" s="1"/>
  <c r="B977" i="20" a="1"/>
  <c r="B977" i="20" s="1"/>
  <c r="C975" i="20" a="1"/>
  <c r="C975" i="20" s="1"/>
  <c r="C973" i="20" a="1"/>
  <c r="C973" i="20" s="1"/>
  <c r="B970" i="20" a="1"/>
  <c r="B970" i="20" s="1"/>
  <c r="C968" i="20" a="1"/>
  <c r="C968" i="20" s="1"/>
  <c r="D966" i="20" a="1"/>
  <c r="D966" i="20" s="1"/>
  <c r="A966" i="20" s="1"/>
  <c r="D964" i="20" a="1"/>
  <c r="D964" i="20" s="1"/>
  <c r="A964" i="20" s="1"/>
  <c r="D962" i="20" a="1"/>
  <c r="D962" i="20" s="1"/>
  <c r="A962" i="20" s="1"/>
  <c r="B961" i="20" a="1"/>
  <c r="B961" i="20" s="1"/>
  <c r="B959" i="20" a="1"/>
  <c r="B959" i="20" s="1"/>
  <c r="B957" i="20" a="1"/>
  <c r="B957" i="20" s="1"/>
  <c r="C955" i="20" a="1"/>
  <c r="C955" i="20" s="1"/>
  <c r="D953" i="20" a="1"/>
  <c r="D953" i="20" s="1"/>
  <c r="A953" i="20" s="1"/>
  <c r="B950" i="20" a="1"/>
  <c r="B950" i="20" s="1"/>
  <c r="B948" i="20" a="1"/>
  <c r="B948" i="20" s="1"/>
  <c r="C946" i="20" a="1"/>
  <c r="C946" i="20" s="1"/>
  <c r="D944" i="20" a="1"/>
  <c r="D944" i="20" s="1"/>
  <c r="A944" i="20" s="1"/>
  <c r="B943" i="20" a="1"/>
  <c r="B943" i="20" s="1"/>
  <c r="B941" i="20" a="1"/>
  <c r="B941" i="20" s="1"/>
  <c r="B939" i="20" a="1"/>
  <c r="B939" i="20" s="1"/>
  <c r="C937" i="20" a="1"/>
  <c r="C937" i="20" s="1"/>
  <c r="C935" i="20" a="1"/>
  <c r="C935" i="20" s="1"/>
  <c r="D933" i="20" a="1"/>
  <c r="D933" i="20" s="1"/>
  <c r="A933" i="20" s="1"/>
  <c r="D931" i="20" a="1"/>
  <c r="D931" i="20" s="1"/>
  <c r="A931" i="20" s="1"/>
  <c r="D929" i="20" a="1"/>
  <c r="D929" i="20" s="1"/>
  <c r="A929" i="20" s="1"/>
  <c r="B926" i="20" a="1"/>
  <c r="B926" i="20" s="1"/>
  <c r="C924" i="20" a="1"/>
  <c r="C924" i="20" s="1"/>
  <c r="C922" i="20" a="1"/>
  <c r="C922" i="20" s="1"/>
  <c r="C920" i="20" a="1"/>
  <c r="C920" i="20" s="1"/>
  <c r="D918" i="20" a="1"/>
  <c r="D918" i="20" s="1"/>
  <c r="A918" i="20" s="1"/>
  <c r="D916" i="20" a="1"/>
  <c r="D916" i="20" s="1"/>
  <c r="A916" i="20" s="1"/>
  <c r="B915" i="20" a="1"/>
  <c r="B915" i="20" s="1"/>
  <c r="B913" i="20" a="1"/>
  <c r="B913" i="20" s="1"/>
  <c r="B911" i="20" a="1"/>
  <c r="B911" i="20" s="1"/>
  <c r="C909" i="20" a="1"/>
  <c r="C909" i="20" s="1"/>
  <c r="D905" i="20" a="1"/>
  <c r="D905" i="20" s="1"/>
  <c r="A905" i="20" s="1"/>
  <c r="D903" i="20" a="1"/>
  <c r="D903" i="20" s="1"/>
  <c r="A903" i="20" s="1"/>
  <c r="D901" i="20" a="1"/>
  <c r="D901" i="20" s="1"/>
  <c r="A901" i="20" s="1"/>
  <c r="B900" i="20" a="1"/>
  <c r="B900" i="20" s="1"/>
  <c r="B898" i="20" a="1"/>
  <c r="B898" i="20" s="1"/>
  <c r="C896" i="20" a="1"/>
  <c r="C896" i="20" s="1"/>
  <c r="C894" i="20" a="1"/>
  <c r="C894" i="20" s="1"/>
  <c r="C892" i="20" a="1"/>
  <c r="C892" i="20" s="1"/>
  <c r="D890" i="20" a="1"/>
  <c r="D890" i="20" s="1"/>
  <c r="A890" i="20" s="1"/>
  <c r="B889" i="20" a="1"/>
  <c r="B889" i="20" s="1"/>
  <c r="B887" i="20" a="1"/>
  <c r="B887" i="20" s="1"/>
  <c r="B885" i="20" a="1"/>
  <c r="B885" i="20" s="1"/>
  <c r="C883" i="20" a="1"/>
  <c r="C883" i="20" s="1"/>
  <c r="C881" i="20" a="1"/>
  <c r="C881" i="20" s="1"/>
  <c r="D879" i="20" a="1"/>
  <c r="D879" i="20" s="1"/>
  <c r="A879" i="20" s="1"/>
  <c r="D877" i="20" a="1"/>
  <c r="D877" i="20" s="1"/>
  <c r="A877" i="20" s="1"/>
  <c r="D875" i="20" a="1"/>
  <c r="D875" i="20" s="1"/>
  <c r="A875" i="20" s="1"/>
  <c r="B872" i="20" a="1"/>
  <c r="B872" i="20" s="1"/>
  <c r="C870" i="20" a="1"/>
  <c r="C870" i="20" s="1"/>
  <c r="C868" i="20" a="1"/>
  <c r="C868" i="20" s="1"/>
  <c r="C866" i="20" a="1"/>
  <c r="C866" i="20" s="1"/>
  <c r="D864" i="20" a="1"/>
  <c r="D864" i="20" s="1"/>
  <c r="A864" i="20" s="1"/>
  <c r="D862" i="20" a="1"/>
  <c r="D862" i="20" s="1"/>
  <c r="A862" i="20" s="1"/>
  <c r="B861" i="20" a="1"/>
  <c r="B861" i="20" s="1"/>
  <c r="C859" i="20" a="1"/>
  <c r="C859" i="20" s="1"/>
  <c r="C857" i="20" a="1"/>
  <c r="C857" i="20" s="1"/>
  <c r="D855" i="20" a="1"/>
  <c r="D855" i="20" s="1"/>
  <c r="A855" i="20" s="1"/>
  <c r="D853" i="20" a="1"/>
  <c r="D853" i="20" s="1"/>
  <c r="A853" i="20" s="1"/>
  <c r="B852" i="20" a="1"/>
  <c r="B852" i="20" s="1"/>
  <c r="B850" i="20" a="1"/>
  <c r="B850" i="20" s="1"/>
  <c r="C848" i="20" a="1"/>
  <c r="C848" i="20" s="1"/>
  <c r="D846" i="20" a="1"/>
  <c r="D846" i="20" s="1"/>
  <c r="A846" i="20" s="1"/>
  <c r="D844" i="20" a="1"/>
  <c r="D844" i="20" s="1"/>
  <c r="A844" i="20" s="1"/>
  <c r="B843" i="20" a="1"/>
  <c r="B843" i="20" s="1"/>
  <c r="C841" i="20" a="1"/>
  <c r="C841" i="20" s="1"/>
  <c r="C839" i="20" a="1"/>
  <c r="C839" i="20" s="1"/>
  <c r="D837" i="20" a="1"/>
  <c r="D837" i="20" s="1"/>
  <c r="A837" i="20" s="1"/>
  <c r="D835" i="20" a="1"/>
  <c r="D835" i="20" s="1"/>
  <c r="A835" i="20" s="1"/>
  <c r="B834" i="20" a="1"/>
  <c r="B834" i="20" s="1"/>
  <c r="B832" i="20" a="1"/>
  <c r="B832" i="20" s="1"/>
  <c r="D1556" i="20" a="1"/>
  <c r="D1556" i="20" s="1"/>
  <c r="A1556" i="20" s="1"/>
  <c r="B1456" i="20" a="1"/>
  <c r="B1456" i="20" s="1"/>
  <c r="B1286" i="20" a="1"/>
  <c r="B1286" i="20" s="1"/>
  <c r="B1264" i="20" a="1"/>
  <c r="B1264" i="20" s="1"/>
  <c r="D1224" i="20" a="1"/>
  <c r="D1224" i="20" s="1"/>
  <c r="A1224" i="20" s="1"/>
  <c r="C1215" i="20" a="1"/>
  <c r="C1215" i="20" s="1"/>
  <c r="B1208" i="20" a="1"/>
  <c r="B1208" i="20" s="1"/>
  <c r="B1201" i="20" a="1"/>
  <c r="B1201" i="20" s="1"/>
  <c r="C1196" i="20" a="1"/>
  <c r="C1196" i="20" s="1"/>
  <c r="C1191" i="20" a="1"/>
  <c r="C1191" i="20" s="1"/>
  <c r="C1182" i="20" a="1"/>
  <c r="C1182" i="20" s="1"/>
  <c r="D1177" i="20" a="1"/>
  <c r="D1177" i="20" s="1"/>
  <c r="A1177" i="20" s="1"/>
  <c r="D1159" i="20" a="1"/>
  <c r="D1159" i="20" s="1"/>
  <c r="A1159" i="20" s="1"/>
  <c r="C1156" i="20" a="1"/>
  <c r="C1156" i="20" s="1"/>
  <c r="C1153" i="20" a="1"/>
  <c r="C1153" i="20" s="1"/>
  <c r="C1147" i="20" a="1"/>
  <c r="C1147" i="20" s="1"/>
  <c r="C1144" i="20" a="1"/>
  <c r="C1144" i="20" s="1"/>
  <c r="C1141" i="20" a="1"/>
  <c r="C1141" i="20" s="1"/>
  <c r="B1138" i="20" a="1"/>
  <c r="B1138" i="20" s="1"/>
  <c r="B1135" i="20" a="1"/>
  <c r="B1135" i="20" s="1"/>
  <c r="D1131" i="20" a="1"/>
  <c r="D1131" i="20" s="1"/>
  <c r="A1131" i="20" s="1"/>
  <c r="D1128" i="20" a="1"/>
  <c r="D1128" i="20" s="1"/>
  <c r="A1128" i="20" s="1"/>
  <c r="B1118" i="20" a="1"/>
  <c r="B1118" i="20" s="1"/>
  <c r="C1114" i="20" a="1"/>
  <c r="C1114" i="20" s="1"/>
  <c r="B1111" i="20" a="1"/>
  <c r="B1111" i="20" s="1"/>
  <c r="D1107" i="20" a="1"/>
  <c r="D1107" i="20" s="1"/>
  <c r="A1107" i="20" s="1"/>
  <c r="B1104" i="20" a="1"/>
  <c r="B1104" i="20" s="1"/>
  <c r="B1101" i="20" a="1"/>
  <c r="B1101" i="20" s="1"/>
  <c r="D1097" i="20" a="1"/>
  <c r="D1097" i="20" s="1"/>
  <c r="A1097" i="20" s="1"/>
  <c r="D1090" i="20" a="1"/>
  <c r="D1090" i="20" s="1"/>
  <c r="A1090" i="20" s="1"/>
  <c r="D1086" i="20" a="1"/>
  <c r="D1086" i="20" s="1"/>
  <c r="A1086" i="20" s="1"/>
  <c r="C1083" i="20" a="1"/>
  <c r="C1083" i="20" s="1"/>
  <c r="D1076" i="20" a="1"/>
  <c r="D1076" i="20" s="1"/>
  <c r="A1076" i="20" s="1"/>
  <c r="B1073" i="20" a="1"/>
  <c r="B1073" i="20" s="1"/>
  <c r="D1069" i="20" a="1"/>
  <c r="D1069" i="20" s="1"/>
  <c r="A1069" i="20" s="1"/>
  <c r="D1062" i="20" a="1"/>
  <c r="D1062" i="20" s="1"/>
  <c r="A1062" i="20" s="1"/>
  <c r="C1059" i="20" a="1"/>
  <c r="C1059" i="20" s="1"/>
  <c r="C1052" i="20" a="1"/>
  <c r="C1052" i="20" s="1"/>
  <c r="C1049" i="20" a="1"/>
  <c r="C1049" i="20" s="1"/>
  <c r="B1046" i="20" a="1"/>
  <c r="B1046" i="20" s="1"/>
  <c r="D1038" i="20" a="1"/>
  <c r="D1038" i="20" s="1"/>
  <c r="A1038" i="20" s="1"/>
  <c r="C1035" i="20" a="1"/>
  <c r="C1035" i="20" s="1"/>
  <c r="B1032" i="20" a="1"/>
  <c r="B1032" i="20" s="1"/>
  <c r="C1029" i="20" a="1"/>
  <c r="C1029" i="20" s="1"/>
  <c r="C1024" i="20" a="1"/>
  <c r="C1024" i="20" s="1"/>
  <c r="C1021" i="20" a="1"/>
  <c r="C1021" i="20" s="1"/>
  <c r="B1016" i="20" a="1"/>
  <c r="B1016" i="20" s="1"/>
  <c r="D1013" i="20" a="1"/>
  <c r="D1013" i="20" s="1"/>
  <c r="A1013" i="20" s="1"/>
  <c r="D1011" i="20" a="1"/>
  <c r="D1011" i="20" s="1"/>
  <c r="A1011" i="20" s="1"/>
  <c r="D1009" i="20" a="1"/>
  <c r="D1009" i="20" s="1"/>
  <c r="A1009" i="20" s="1"/>
  <c r="C1008" i="20" a="1"/>
  <c r="C1008" i="20" s="1"/>
  <c r="B1005" i="20" a="1"/>
  <c r="B1005" i="20" s="1"/>
  <c r="B1003" i="20" a="1"/>
  <c r="B1003" i="20" s="1"/>
  <c r="B1001" i="20" a="1"/>
  <c r="B1001" i="20" s="1"/>
  <c r="D999" i="20" a="1"/>
  <c r="D999" i="20" s="1"/>
  <c r="A999" i="20" s="1"/>
  <c r="D997" i="20" a="1"/>
  <c r="D997" i="20" s="1"/>
  <c r="A997" i="20" s="1"/>
  <c r="C996" i="20" a="1"/>
  <c r="C996" i="20" s="1"/>
  <c r="C994" i="20" a="1"/>
  <c r="C994" i="20" s="1"/>
  <c r="C992" i="20" a="1"/>
  <c r="C992" i="20" s="1"/>
  <c r="B989" i="20" a="1"/>
  <c r="B989" i="20" s="1"/>
  <c r="C987" i="20" a="1"/>
  <c r="C987" i="20" s="1"/>
  <c r="C985" i="20" a="1"/>
  <c r="C985" i="20" s="1"/>
  <c r="C983" i="20" a="1"/>
  <c r="C983" i="20" s="1"/>
  <c r="B980" i="20" a="1"/>
  <c r="B980" i="20" s="1"/>
  <c r="C978" i="20" a="1"/>
  <c r="C978" i="20" s="1"/>
  <c r="D976" i="20" a="1"/>
  <c r="D976" i="20" s="1"/>
  <c r="A976" i="20" s="1"/>
  <c r="B975" i="20" a="1"/>
  <c r="B975" i="20" s="1"/>
  <c r="B973" i="20" a="1"/>
  <c r="B973" i="20" s="1"/>
  <c r="D971" i="20" a="1"/>
  <c r="D971" i="20" s="1"/>
  <c r="A971" i="20" s="1"/>
  <c r="B968" i="20" a="1"/>
  <c r="B968" i="20" s="1"/>
  <c r="C966" i="20" a="1"/>
  <c r="C966" i="20" s="1"/>
  <c r="C964" i="20" a="1"/>
  <c r="C964" i="20" s="1"/>
  <c r="C962" i="20" a="1"/>
  <c r="C962" i="20" s="1"/>
  <c r="D960" i="20" a="1"/>
  <c r="D960" i="20" s="1"/>
  <c r="A960" i="20" s="1"/>
  <c r="D958" i="20" a="1"/>
  <c r="D958" i="20" s="1"/>
  <c r="A958" i="20" s="1"/>
  <c r="D956" i="20" a="1"/>
  <c r="D956" i="20" s="1"/>
  <c r="A956" i="20" s="1"/>
  <c r="B955" i="20" a="1"/>
  <c r="B955" i="20" s="1"/>
  <c r="C953" i="20" a="1"/>
  <c r="C953" i="20" s="1"/>
  <c r="D951" i="20" a="1"/>
  <c r="D951" i="20" s="1"/>
  <c r="A951" i="20" s="1"/>
  <c r="D949" i="20" a="1"/>
  <c r="D949" i="20" s="1"/>
  <c r="A949" i="20" s="1"/>
  <c r="D947" i="20" a="1"/>
  <c r="D947" i="20" s="1"/>
  <c r="A947" i="20" s="1"/>
  <c r="B946" i="20" a="1"/>
  <c r="B946" i="20" s="1"/>
  <c r="C944" i="20" a="1"/>
  <c r="C944" i="20" s="1"/>
  <c r="D942" i="20" a="1"/>
  <c r="D942" i="20" s="1"/>
  <c r="A942" i="20" s="1"/>
  <c r="D940" i="20" a="1"/>
  <c r="D940" i="20" s="1"/>
  <c r="A940" i="20" s="1"/>
  <c r="D938" i="20" a="1"/>
  <c r="D938" i="20" s="1"/>
  <c r="A938" i="20" s="1"/>
  <c r="B937" i="20" a="1"/>
  <c r="B937" i="20" s="1"/>
  <c r="B935" i="20" a="1"/>
  <c r="B935" i="20" s="1"/>
  <c r="C933" i="20" a="1"/>
  <c r="C933" i="20" s="1"/>
  <c r="C931" i="20" a="1"/>
  <c r="C931" i="20" s="1"/>
  <c r="C929" i="20" a="1"/>
  <c r="C929" i="20" s="1"/>
  <c r="D927" i="20" a="1"/>
  <c r="D927" i="20" s="1"/>
  <c r="A927" i="20" s="1"/>
  <c r="D925" i="20" a="1"/>
  <c r="D925" i="20" s="1"/>
  <c r="A925" i="20" s="1"/>
  <c r="B924" i="20" a="1"/>
  <c r="B924" i="20" s="1"/>
  <c r="B922" i="20" a="1"/>
  <c r="B922" i="20" s="1"/>
  <c r="B920" i="20" a="1"/>
  <c r="B920" i="20" s="1"/>
  <c r="C918" i="20" a="1"/>
  <c r="C918" i="20" s="1"/>
  <c r="C916" i="20" a="1"/>
  <c r="C916" i="20" s="1"/>
  <c r="D914" i="20" a="1"/>
  <c r="D914" i="20" s="1"/>
  <c r="A914" i="20" s="1"/>
  <c r="D912" i="20" a="1"/>
  <c r="D912" i="20" s="1"/>
  <c r="A912" i="20" s="1"/>
  <c r="D910" i="20" a="1"/>
  <c r="D910" i="20" s="1"/>
  <c r="A910" i="20" s="1"/>
  <c r="B909" i="20" a="1"/>
  <c r="B909" i="20" s="1"/>
  <c r="C907" i="20" a="1"/>
  <c r="C907" i="20" s="1"/>
  <c r="C905" i="20" a="1"/>
  <c r="C905" i="20" s="1"/>
  <c r="C903" i="20" a="1"/>
  <c r="C903" i="20" s="1"/>
  <c r="D899" i="20" a="1"/>
  <c r="D899" i="20" s="1"/>
  <c r="A899" i="20" s="1"/>
  <c r="B896" i="20" a="1"/>
  <c r="B896" i="20" s="1"/>
  <c r="B894" i="20" a="1"/>
  <c r="B894" i="20" s="1"/>
  <c r="B892" i="20" a="1"/>
  <c r="B892" i="20" s="1"/>
  <c r="C890" i="20" a="1"/>
  <c r="C890" i="20" s="1"/>
  <c r="D888" i="20" a="1"/>
  <c r="D888" i="20" s="1"/>
  <c r="A888" i="20" s="1"/>
  <c r="D886" i="20" a="1"/>
  <c r="D886" i="20" s="1"/>
  <c r="A886" i="20" s="1"/>
  <c r="D884" i="20" a="1"/>
  <c r="D884" i="20" s="1"/>
  <c r="A884" i="20" s="1"/>
  <c r="B883" i="20" a="1"/>
  <c r="B883" i="20" s="1"/>
  <c r="B881" i="20" a="1"/>
  <c r="B881" i="20" s="1"/>
  <c r="C879" i="20" a="1"/>
  <c r="C879" i="20" s="1"/>
  <c r="C877" i="20" a="1"/>
  <c r="C877" i="20" s="1"/>
  <c r="C875" i="20" a="1"/>
  <c r="C875" i="20" s="1"/>
  <c r="D873" i="20" a="1"/>
  <c r="D873" i="20" s="1"/>
  <c r="A873" i="20" s="1"/>
  <c r="D871" i="20" a="1"/>
  <c r="D871" i="20" s="1"/>
  <c r="A871" i="20" s="1"/>
  <c r="B870" i="20" a="1"/>
  <c r="B870" i="20" s="1"/>
  <c r="B868" i="20" a="1"/>
  <c r="B868" i="20" s="1"/>
  <c r="B866" i="20" a="1"/>
  <c r="B866" i="20" s="1"/>
  <c r="C864" i="20" a="1"/>
  <c r="C864" i="20" s="1"/>
  <c r="C862" i="20" a="1"/>
  <c r="C862" i="20" s="1"/>
  <c r="D860" i="20" a="1"/>
  <c r="D860" i="20" s="1"/>
  <c r="A860" i="20" s="1"/>
  <c r="B859" i="20" a="1"/>
  <c r="B859" i="20" s="1"/>
  <c r="B857" i="20" a="1"/>
  <c r="B857" i="20" s="1"/>
  <c r="C855" i="20" a="1"/>
  <c r="C855" i="20" s="1"/>
  <c r="D851" i="20" a="1"/>
  <c r="D851" i="20" s="1"/>
  <c r="A851" i="20" s="1"/>
  <c r="B848" i="20" a="1"/>
  <c r="B848" i="20" s="1"/>
  <c r="C846" i="20" a="1"/>
  <c r="C846" i="20" s="1"/>
  <c r="C844" i="20" a="1"/>
  <c r="C844" i="20" s="1"/>
  <c r="D842" i="20" a="1"/>
  <c r="D842" i="20" s="1"/>
  <c r="A842" i="20" s="1"/>
  <c r="B841" i="20" a="1"/>
  <c r="B841" i="20" s="1"/>
  <c r="B839" i="20" a="1"/>
  <c r="B839" i="20" s="1"/>
  <c r="C837" i="20" a="1"/>
  <c r="C837" i="20" s="1"/>
  <c r="D833" i="20" a="1"/>
  <c r="D833" i="20" s="1"/>
  <c r="A833" i="20" s="1"/>
  <c r="B830" i="20" a="1"/>
  <c r="B830" i="20" s="1"/>
  <c r="C828" i="20" a="1"/>
  <c r="C828" i="20" s="1"/>
  <c r="C826" i="20" a="1"/>
  <c r="C826" i="20" s="1"/>
  <c r="D824" i="20" a="1"/>
  <c r="D824" i="20" s="1"/>
  <c r="A824" i="20" s="1"/>
  <c r="B823" i="20" a="1"/>
  <c r="B823" i="20" s="1"/>
  <c r="B821" i="20" a="1"/>
  <c r="B821" i="20" s="1"/>
  <c r="C819" i="20" a="1"/>
  <c r="C819" i="20" s="1"/>
  <c r="D815" i="20" a="1"/>
  <c r="D815" i="20" s="1"/>
  <c r="A815" i="20" s="1"/>
  <c r="B812" i="20" a="1"/>
  <c r="B812" i="20" s="1"/>
  <c r="C810" i="20" a="1"/>
  <c r="C810" i="20" s="1"/>
  <c r="C808" i="20" a="1"/>
  <c r="C808" i="20" s="1"/>
  <c r="D806" i="20" a="1"/>
  <c r="D806" i="20" s="1"/>
  <c r="A806" i="20" s="1"/>
  <c r="B805" i="20" a="1"/>
  <c r="B805" i="20" s="1"/>
  <c r="B803" i="20" a="1"/>
  <c r="B803" i="20" s="1"/>
  <c r="C801" i="20" a="1"/>
  <c r="C801" i="20" s="1"/>
  <c r="D797" i="20" a="1"/>
  <c r="D797" i="20" s="1"/>
  <c r="A797" i="20" s="1"/>
  <c r="B794" i="20" a="1"/>
  <c r="B794" i="20" s="1"/>
  <c r="C792" i="20" a="1"/>
  <c r="C792" i="20" s="1"/>
  <c r="C790" i="20" a="1"/>
  <c r="C790" i="20" s="1"/>
  <c r="D788" i="20" a="1"/>
  <c r="D788" i="20" s="1"/>
  <c r="A788" i="20" s="1"/>
  <c r="B1538" i="20" a="1"/>
  <c r="B1538" i="20" s="1"/>
  <c r="B1439" i="20" a="1"/>
  <c r="B1439" i="20" s="1"/>
  <c r="D1375" i="20" a="1"/>
  <c r="D1375" i="20" s="1"/>
  <c r="A1375" i="20" s="1"/>
  <c r="C1315" i="20" a="1"/>
  <c r="C1315" i="20" s="1"/>
  <c r="C1281" i="20" a="1"/>
  <c r="C1281" i="20" s="1"/>
  <c r="C1260" i="20" a="1"/>
  <c r="C1260" i="20" s="1"/>
  <c r="C1240" i="20" a="1"/>
  <c r="C1240" i="20" s="1"/>
  <c r="C1222" i="20" a="1"/>
  <c r="C1222" i="20" s="1"/>
  <c r="D1213" i="20" a="1"/>
  <c r="D1213" i="20" s="1"/>
  <c r="A1213" i="20" s="1"/>
  <c r="B1200" i="20" a="1"/>
  <c r="B1200" i="20" s="1"/>
  <c r="C1195" i="20" a="1"/>
  <c r="C1195" i="20" s="1"/>
  <c r="C1190" i="20" a="1"/>
  <c r="C1190" i="20" s="1"/>
  <c r="C1186" i="20" a="1"/>
  <c r="C1186" i="20" s="1"/>
  <c r="C1181" i="20" a="1"/>
  <c r="C1181" i="20" s="1"/>
  <c r="D1176" i="20" a="1"/>
  <c r="D1176" i="20" s="1"/>
  <c r="A1176" i="20" s="1"/>
  <c r="B1172" i="20" a="1"/>
  <c r="B1172" i="20" s="1"/>
  <c r="D1167" i="20" a="1"/>
  <c r="D1167" i="20" s="1"/>
  <c r="A1167" i="20" s="1"/>
  <c r="B1163" i="20" a="1"/>
  <c r="B1163" i="20" s="1"/>
  <c r="B1159" i="20" a="1"/>
  <c r="B1159" i="20" s="1"/>
  <c r="D1155" i="20" a="1"/>
  <c r="D1155" i="20" s="1"/>
  <c r="A1155" i="20" s="1"/>
  <c r="B1153" i="20" a="1"/>
  <c r="B1153" i="20" s="1"/>
  <c r="C1150" i="20" a="1"/>
  <c r="C1150" i="20" s="1"/>
  <c r="B1147" i="20" a="1"/>
  <c r="B1147" i="20" s="1"/>
  <c r="D1143" i="20" a="1"/>
  <c r="D1143" i="20" s="1"/>
  <c r="A1143" i="20" s="1"/>
  <c r="D1140" i="20" a="1"/>
  <c r="D1140" i="20" s="1"/>
  <c r="A1140" i="20" s="1"/>
  <c r="C1137" i="20" a="1"/>
  <c r="C1137" i="20" s="1"/>
  <c r="C1134" i="20" a="1"/>
  <c r="C1134" i="20" s="1"/>
  <c r="B1128" i="20" a="1"/>
  <c r="B1128" i="20" s="1"/>
  <c r="D1124" i="20" a="1"/>
  <c r="D1124" i="20" s="1"/>
  <c r="A1124" i="20" s="1"/>
  <c r="C1121" i="20" a="1"/>
  <c r="C1121" i="20" s="1"/>
  <c r="C1117" i="20" a="1"/>
  <c r="C1117" i="20" s="1"/>
  <c r="C1110" i="20" a="1"/>
  <c r="C1110" i="20" s="1"/>
  <c r="B1107" i="20" a="1"/>
  <c r="B1107" i="20" s="1"/>
  <c r="D1103" i="20" a="1"/>
  <c r="D1103" i="20" s="1"/>
  <c r="A1103" i="20" s="1"/>
  <c r="C1100" i="20" a="1"/>
  <c r="C1100" i="20" s="1"/>
  <c r="B1097" i="20" a="1"/>
  <c r="B1097" i="20" s="1"/>
  <c r="D1093" i="20" a="1"/>
  <c r="D1093" i="20" s="1"/>
  <c r="A1093" i="20" s="1"/>
  <c r="B1090" i="20" a="1"/>
  <c r="B1090" i="20" s="1"/>
  <c r="B1086" i="20" a="1"/>
  <c r="B1086" i="20" s="1"/>
  <c r="C1079" i="20" a="1"/>
  <c r="C1079" i="20" s="1"/>
  <c r="B1076" i="20" a="1"/>
  <c r="B1076" i="20" s="1"/>
  <c r="C1072" i="20" a="1"/>
  <c r="C1072" i="20" s="1"/>
  <c r="B1069" i="20" a="1"/>
  <c r="B1069" i="20" s="1"/>
  <c r="D1065" i="20" a="1"/>
  <c r="D1065" i="20" s="1"/>
  <c r="A1065" i="20" s="1"/>
  <c r="B1062" i="20" a="1"/>
  <c r="B1062" i="20" s="1"/>
  <c r="C1055" i="20" a="1"/>
  <c r="C1055" i="20" s="1"/>
  <c r="B1052" i="20" a="1"/>
  <c r="B1052" i="20" s="1"/>
  <c r="B1049" i="20" a="1"/>
  <c r="B1049" i="20" s="1"/>
  <c r="D1045" i="20" a="1"/>
  <c r="D1045" i="20" s="1"/>
  <c r="A1045" i="20" s="1"/>
  <c r="B1042" i="20" a="1"/>
  <c r="B1042" i="20" s="1"/>
  <c r="B1038" i="20" a="1"/>
  <c r="B1038" i="20" s="1"/>
  <c r="C1031" i="20" a="1"/>
  <c r="C1031" i="20" s="1"/>
  <c r="B1029" i="20" a="1"/>
  <c r="B1029" i="20" s="1"/>
  <c r="C1026" i="20" a="1"/>
  <c r="C1026" i="20" s="1"/>
  <c r="B1024" i="20" a="1"/>
  <c r="B1024" i="20" s="1"/>
  <c r="D1020" i="20" a="1"/>
  <c r="D1020" i="20" s="1"/>
  <c r="A1020" i="20" s="1"/>
  <c r="C1018" i="20" a="1"/>
  <c r="C1018" i="20" s="1"/>
  <c r="C1015" i="20" a="1"/>
  <c r="C1015" i="20" s="1"/>
  <c r="C1013" i="20" a="1"/>
  <c r="C1013" i="20" s="1"/>
  <c r="C1011" i="20" a="1"/>
  <c r="C1011" i="20" s="1"/>
  <c r="B1008" i="20" a="1"/>
  <c r="B1008" i="20" s="1"/>
  <c r="C1006" i="20" a="1"/>
  <c r="C1006" i="20" s="1"/>
  <c r="D1004" i="20" a="1"/>
  <c r="D1004" i="20" s="1"/>
  <c r="A1004" i="20" s="1"/>
  <c r="D1002" i="20" a="1"/>
  <c r="D1002" i="20" s="1"/>
  <c r="A1002" i="20" s="1"/>
  <c r="D1000" i="20" a="1"/>
  <c r="D1000" i="20" s="1"/>
  <c r="A1000" i="20" s="1"/>
  <c r="C999" i="20" a="1"/>
  <c r="C999" i="20" s="1"/>
  <c r="B996" i="20" a="1"/>
  <c r="B996" i="20" s="1"/>
  <c r="B994" i="20" a="1"/>
  <c r="B994" i="20" s="1"/>
  <c r="B992" i="20" a="1"/>
  <c r="B992" i="20" s="1"/>
  <c r="D990" i="20" a="1"/>
  <c r="D990" i="20" s="1"/>
  <c r="A990" i="20" s="1"/>
  <c r="D988" i="20" a="1"/>
  <c r="D988" i="20" s="1"/>
  <c r="A988" i="20" s="1"/>
  <c r="B987" i="20" a="1"/>
  <c r="B987" i="20" s="1"/>
  <c r="B985" i="20" a="1"/>
  <c r="B985" i="20" s="1"/>
  <c r="B983" i="20" a="1"/>
  <c r="B983" i="20" s="1"/>
  <c r="D981" i="20" a="1"/>
  <c r="D981" i="20" s="1"/>
  <c r="A981" i="20" s="1"/>
  <c r="D979" i="20" a="1"/>
  <c r="D979" i="20" s="1"/>
  <c r="A979" i="20" s="1"/>
  <c r="B978" i="20" a="1"/>
  <c r="B978" i="20" s="1"/>
  <c r="C976" i="20" a="1"/>
  <c r="C976" i="20" s="1"/>
  <c r="D974" i="20" a="1"/>
  <c r="D974" i="20" s="1"/>
  <c r="A974" i="20" s="1"/>
  <c r="C971" i="20" a="1"/>
  <c r="C971" i="20" s="1"/>
  <c r="D969" i="20" a="1"/>
  <c r="D969" i="20" s="1"/>
  <c r="A969" i="20" s="1"/>
  <c r="D967" i="20" a="1"/>
  <c r="D967" i="20" s="1"/>
  <c r="A967" i="20" s="1"/>
  <c r="B966" i="20" a="1"/>
  <c r="B966" i="20" s="1"/>
  <c r="B964" i="20" a="1"/>
  <c r="B964" i="20" s="1"/>
  <c r="B962" i="20" a="1"/>
  <c r="B962" i="20" s="1"/>
  <c r="C960" i="20" a="1"/>
  <c r="C960" i="20" s="1"/>
  <c r="C958" i="20" a="1"/>
  <c r="C958" i="20" s="1"/>
  <c r="C956" i="20" a="1"/>
  <c r="C956" i="20" s="1"/>
  <c r="B953" i="20" a="1"/>
  <c r="B953" i="20" s="1"/>
  <c r="C951" i="20" a="1"/>
  <c r="C951" i="20" s="1"/>
  <c r="C949" i="20" a="1"/>
  <c r="C949" i="20" s="1"/>
  <c r="C947" i="20" a="1"/>
  <c r="C947" i="20" s="1"/>
  <c r="B944" i="20" a="1"/>
  <c r="B944" i="20" s="1"/>
  <c r="C942" i="20" a="1"/>
  <c r="C942" i="20" s="1"/>
  <c r="C940" i="20" a="1"/>
  <c r="C940" i="20" s="1"/>
  <c r="C938" i="20" a="1"/>
  <c r="C938" i="20" s="1"/>
  <c r="D936" i="20" a="1"/>
  <c r="D936" i="20" s="1"/>
  <c r="A936" i="20" s="1"/>
  <c r="D934" i="20" a="1"/>
  <c r="D934" i="20" s="1"/>
  <c r="A934" i="20" s="1"/>
  <c r="B933" i="20" a="1"/>
  <c r="B933" i="20" s="1"/>
  <c r="B931" i="20" a="1"/>
  <c r="B931" i="20" s="1"/>
  <c r="B929" i="20" a="1"/>
  <c r="B929" i="20" s="1"/>
  <c r="C927" i="20" a="1"/>
  <c r="C927" i="20" s="1"/>
  <c r="D923" i="20" a="1"/>
  <c r="D923" i="20" s="1"/>
  <c r="A923" i="20" s="1"/>
  <c r="D921" i="20" a="1"/>
  <c r="D921" i="20" s="1"/>
  <c r="A921" i="20" s="1"/>
  <c r="D919" i="20" a="1"/>
  <c r="D919" i="20" s="1"/>
  <c r="A919" i="20" s="1"/>
  <c r="B918" i="20" a="1"/>
  <c r="B918" i="20" s="1"/>
  <c r="B916" i="20" a="1"/>
  <c r="B916" i="20" s="1"/>
  <c r="C914" i="20" a="1"/>
  <c r="C914" i="20" s="1"/>
  <c r="C912" i="20" a="1"/>
  <c r="C912" i="20" s="1"/>
  <c r="C910" i="20" a="1"/>
  <c r="C910" i="20" s="1"/>
  <c r="D908" i="20" a="1"/>
  <c r="D908" i="20" s="1"/>
  <c r="A908" i="20" s="1"/>
  <c r="B907" i="20" a="1"/>
  <c r="B907" i="20" s="1"/>
  <c r="B905" i="20" a="1"/>
  <c r="B905" i="20" s="1"/>
  <c r="B903" i="20" a="1"/>
  <c r="B903" i="20" s="1"/>
  <c r="C901" i="20" a="1"/>
  <c r="C901" i="20" s="1"/>
  <c r="C899" i="20" a="1"/>
  <c r="C899" i="20" s="1"/>
  <c r="D897" i="20" a="1"/>
  <c r="D897" i="20" s="1"/>
  <c r="A897" i="20" s="1"/>
  <c r="D895" i="20" a="1"/>
  <c r="D895" i="20" s="1"/>
  <c r="A895" i="20" s="1"/>
  <c r="D893" i="20" a="1"/>
  <c r="D893" i="20" s="1"/>
  <c r="A893" i="20" s="1"/>
  <c r="B890" i="20" a="1"/>
  <c r="B890" i="20" s="1"/>
  <c r="C888" i="20" a="1"/>
  <c r="C888" i="20" s="1"/>
  <c r="C886" i="20" a="1"/>
  <c r="C886" i="20" s="1"/>
  <c r="C884" i="20" a="1"/>
  <c r="C884" i="20" s="1"/>
  <c r="D882" i="20" a="1"/>
  <c r="D882" i="20" s="1"/>
  <c r="A882" i="20" s="1"/>
  <c r="D880" i="20" a="1"/>
  <c r="D880" i="20" s="1"/>
  <c r="A880" i="20" s="1"/>
  <c r="B879" i="20" a="1"/>
  <c r="B879" i="20" s="1"/>
  <c r="B877" i="20" a="1"/>
  <c r="B877" i="20" s="1"/>
  <c r="B875" i="20" a="1"/>
  <c r="B875" i="20" s="1"/>
  <c r="C873" i="20" a="1"/>
  <c r="C873" i="20" s="1"/>
  <c r="D869" i="20" a="1"/>
  <c r="D869" i="20" s="1"/>
  <c r="A869" i="20" s="1"/>
  <c r="D867" i="20" a="1"/>
  <c r="D867" i="20" s="1"/>
  <c r="A867" i="20" s="1"/>
  <c r="D865" i="20" a="1"/>
  <c r="D865" i="20" s="1"/>
  <c r="A865" i="20" s="1"/>
  <c r="B864" i="20" a="1"/>
  <c r="B864" i="20" s="1"/>
  <c r="B862" i="20" a="1"/>
  <c r="B862" i="20" s="1"/>
  <c r="C860" i="20" a="1"/>
  <c r="C860" i="20" s="1"/>
  <c r="D858" i="20" a="1"/>
  <c r="D858" i="20" s="1"/>
  <c r="A858" i="20" s="1"/>
  <c r="D856" i="20" a="1"/>
  <c r="D856" i="20" s="1"/>
  <c r="A856" i="20" s="1"/>
  <c r="B855" i="20" a="1"/>
  <c r="B855" i="20" s="1"/>
  <c r="C853" i="20" a="1"/>
  <c r="C853" i="20" s="1"/>
  <c r="C851" i="20" a="1"/>
  <c r="C851" i="20" s="1"/>
  <c r="D849" i="20" a="1"/>
  <c r="D849" i="20" s="1"/>
  <c r="A849" i="20" s="1"/>
  <c r="D847" i="20" a="1"/>
  <c r="D847" i="20" s="1"/>
  <c r="A847" i="20" s="1"/>
  <c r="B846" i="20" a="1"/>
  <c r="B846" i="20" s="1"/>
  <c r="B844" i="20" a="1"/>
  <c r="B844" i="20" s="1"/>
  <c r="C842" i="20" a="1"/>
  <c r="C842" i="20" s="1"/>
  <c r="D840" i="20" a="1"/>
  <c r="D840" i="20" s="1"/>
  <c r="A840" i="20" s="1"/>
  <c r="D838" i="20" a="1"/>
  <c r="D838" i="20" s="1"/>
  <c r="A838" i="20" s="1"/>
  <c r="B837" i="20" a="1"/>
  <c r="B837" i="20" s="1"/>
  <c r="C835" i="20" a="1"/>
  <c r="C835" i="20" s="1"/>
  <c r="C833" i="20" a="1"/>
  <c r="C833" i="20" s="1"/>
  <c r="D831" i="20" a="1"/>
  <c r="D831" i="20" s="1"/>
  <c r="A831" i="20" s="1"/>
  <c r="D829" i="20" a="1"/>
  <c r="D829" i="20" s="1"/>
  <c r="A829" i="20" s="1"/>
  <c r="B828" i="20" a="1"/>
  <c r="B828" i="20" s="1"/>
  <c r="B826" i="20" a="1"/>
  <c r="B826" i="20" s="1"/>
  <c r="C824" i="20" a="1"/>
  <c r="C824" i="20" s="1"/>
  <c r="D822" i="20" a="1"/>
  <c r="D822" i="20" s="1"/>
  <c r="A822" i="20" s="1"/>
  <c r="B1900" i="20" a="1"/>
  <c r="B1900" i="20" s="1"/>
  <c r="B1257" i="20" a="1"/>
  <c r="B1257" i="20" s="1"/>
  <c r="C1146" i="20" a="1"/>
  <c r="C1146" i="20" s="1"/>
  <c r="D1127" i="20" a="1"/>
  <c r="D1127" i="20" s="1"/>
  <c r="A1127" i="20" s="1"/>
  <c r="C1106" i="20" a="1"/>
  <c r="C1106" i="20" s="1"/>
  <c r="D1085" i="20" a="1"/>
  <c r="D1085" i="20" s="1"/>
  <c r="A1085" i="20" s="1"/>
  <c r="B1065" i="20" a="1"/>
  <c r="B1065" i="20" s="1"/>
  <c r="B1045" i="20" a="1"/>
  <c r="B1045" i="20" s="1"/>
  <c r="B1026" i="20" a="1"/>
  <c r="B1026" i="20" s="1"/>
  <c r="B1011" i="20" a="1"/>
  <c r="B1011" i="20" s="1"/>
  <c r="C990" i="20" a="1"/>
  <c r="C990" i="20" s="1"/>
  <c r="C979" i="20" a="1"/>
  <c r="C979" i="20" s="1"/>
  <c r="C969" i="20" a="1"/>
  <c r="C969" i="20" s="1"/>
  <c r="B958" i="20" a="1"/>
  <c r="B958" i="20" s="1"/>
  <c r="B947" i="20" a="1"/>
  <c r="B947" i="20" s="1"/>
  <c r="C936" i="20" a="1"/>
  <c r="C936" i="20" s="1"/>
  <c r="C925" i="20" a="1"/>
  <c r="C925" i="20" s="1"/>
  <c r="B914" i="20" a="1"/>
  <c r="B914" i="20" s="1"/>
  <c r="D902" i="20" a="1"/>
  <c r="D902" i="20" s="1"/>
  <c r="A902" i="20" s="1"/>
  <c r="D891" i="20" a="1"/>
  <c r="D891" i="20" s="1"/>
  <c r="A891" i="20" s="1"/>
  <c r="C880" i="20" a="1"/>
  <c r="C880" i="20" s="1"/>
  <c r="C869" i="20" a="1"/>
  <c r="C869" i="20" s="1"/>
  <c r="C858" i="20" a="1"/>
  <c r="C858" i="20" s="1"/>
  <c r="D836" i="20" a="1"/>
  <c r="D836" i="20" s="1"/>
  <c r="A836" i="20" s="1"/>
  <c r="C830" i="20" a="1"/>
  <c r="C830" i="20" s="1"/>
  <c r="D826" i="20" a="1"/>
  <c r="D826" i="20" s="1"/>
  <c r="A826" i="20" s="1"/>
  <c r="C823" i="20" a="1"/>
  <c r="C823" i="20" s="1"/>
  <c r="D817" i="20" a="1"/>
  <c r="D817" i="20" s="1"/>
  <c r="A817" i="20" s="1"/>
  <c r="C815" i="20" a="1"/>
  <c r="C815" i="20" s="1"/>
  <c r="C813" i="20" a="1"/>
  <c r="C813" i="20" s="1"/>
  <c r="C811" i="20" a="1"/>
  <c r="C811" i="20" s="1"/>
  <c r="B809" i="20" a="1"/>
  <c r="B809" i="20" s="1"/>
  <c r="B807" i="20" a="1"/>
  <c r="B807" i="20" s="1"/>
  <c r="D804" i="20" a="1"/>
  <c r="D804" i="20" s="1"/>
  <c r="A804" i="20" s="1"/>
  <c r="C802" i="20" a="1"/>
  <c r="C802" i="20" s="1"/>
  <c r="C800" i="20" a="1"/>
  <c r="C800" i="20" s="1"/>
  <c r="C798" i="20" a="1"/>
  <c r="C798" i="20" s="1"/>
  <c r="B796" i="20" a="1"/>
  <c r="B796" i="20" s="1"/>
  <c r="D793" i="20" a="1"/>
  <c r="D793" i="20" s="1"/>
  <c r="A793" i="20" s="1"/>
  <c r="D791" i="20" a="1"/>
  <c r="D791" i="20" s="1"/>
  <c r="A791" i="20" s="1"/>
  <c r="D789" i="20" a="1"/>
  <c r="D789" i="20" s="1"/>
  <c r="A789" i="20" s="1"/>
  <c r="D785" i="20" a="1"/>
  <c r="D785" i="20" s="1"/>
  <c r="A785" i="20" s="1"/>
  <c r="B782" i="20" a="1"/>
  <c r="B782" i="20" s="1"/>
  <c r="C780" i="20" a="1"/>
  <c r="C780" i="20" s="1"/>
  <c r="C778" i="20" a="1"/>
  <c r="C778" i="20" s="1"/>
  <c r="D776" i="20" a="1"/>
  <c r="D776" i="20" s="1"/>
  <c r="A776" i="20" s="1"/>
  <c r="B775" i="20" a="1"/>
  <c r="B775" i="20" s="1"/>
  <c r="B773" i="20" a="1"/>
  <c r="B773" i="20" s="1"/>
  <c r="C771" i="20" a="1"/>
  <c r="C771" i="20" s="1"/>
  <c r="D767" i="20" a="1"/>
  <c r="D767" i="20" s="1"/>
  <c r="A767" i="20" s="1"/>
  <c r="B764" i="20" a="1"/>
  <c r="B764" i="20" s="1"/>
  <c r="C762" i="20" a="1"/>
  <c r="C762" i="20" s="1"/>
  <c r="C760" i="20" a="1"/>
  <c r="C760" i="20" s="1"/>
  <c r="D758" i="20" a="1"/>
  <c r="D758" i="20" s="1"/>
  <c r="A758" i="20" s="1"/>
  <c r="B757" i="20" a="1"/>
  <c r="B757" i="20" s="1"/>
  <c r="B755" i="20" a="1"/>
  <c r="B755" i="20" s="1"/>
  <c r="C753" i="20" a="1"/>
  <c r="C753" i="20" s="1"/>
  <c r="D749" i="20" a="1"/>
  <c r="D749" i="20" s="1"/>
  <c r="A749" i="20" s="1"/>
  <c r="B746" i="20" a="1"/>
  <c r="B746" i="20" s="1"/>
  <c r="C744" i="20" a="1"/>
  <c r="C744" i="20" s="1"/>
  <c r="C742" i="20" a="1"/>
  <c r="C742" i="20" s="1"/>
  <c r="D740" i="20" a="1"/>
  <c r="D740" i="20" s="1"/>
  <c r="A740" i="20" s="1"/>
  <c r="B739" i="20" a="1"/>
  <c r="B739" i="20" s="1"/>
  <c r="B737" i="20" a="1"/>
  <c r="B737" i="20" s="1"/>
  <c r="C735" i="20" a="1"/>
  <c r="C735" i="20" s="1"/>
  <c r="D731" i="20" a="1"/>
  <c r="D731" i="20" s="1"/>
  <c r="A731" i="20" s="1"/>
  <c r="B728" i="20" a="1"/>
  <c r="B728" i="20" s="1"/>
  <c r="C726" i="20" a="1"/>
  <c r="C726" i="20" s="1"/>
  <c r="C724" i="20" a="1"/>
  <c r="C724" i="20" s="1"/>
  <c r="D722" i="20" a="1"/>
  <c r="D722" i="20" s="1"/>
  <c r="A722" i="20" s="1"/>
  <c r="B719" i="20" a="1"/>
  <c r="B719" i="20" s="1"/>
  <c r="C1521" i="20" a="1"/>
  <c r="C1521" i="20" s="1"/>
  <c r="B1190" i="20" a="1"/>
  <c r="B1190" i="20" s="1"/>
  <c r="C1162" i="20" a="1"/>
  <c r="C1162" i="20" s="1"/>
  <c r="C1082" i="20" a="1"/>
  <c r="C1082" i="20" s="1"/>
  <c r="D1061" i="20" a="1"/>
  <c r="D1061" i="20" s="1"/>
  <c r="A1061" i="20" s="1"/>
  <c r="C1041" i="20" a="1"/>
  <c r="C1041" i="20" s="1"/>
  <c r="C1023" i="20" a="1"/>
  <c r="C1023" i="20" s="1"/>
  <c r="C1009" i="20" a="1"/>
  <c r="C1009" i="20" s="1"/>
  <c r="B999" i="20" a="1"/>
  <c r="B999" i="20" s="1"/>
  <c r="C967" i="20" a="1"/>
  <c r="C967" i="20" s="1"/>
  <c r="B956" i="20" a="1"/>
  <c r="B956" i="20" s="1"/>
  <c r="D945" i="20" a="1"/>
  <c r="D945" i="20" s="1"/>
  <c r="A945" i="20" s="1"/>
  <c r="C934" i="20" a="1"/>
  <c r="C934" i="20" s="1"/>
  <c r="C923" i="20" a="1"/>
  <c r="C923" i="20" s="1"/>
  <c r="B912" i="20" a="1"/>
  <c r="B912" i="20" s="1"/>
  <c r="B901" i="20" a="1"/>
  <c r="B901" i="20" s="1"/>
  <c r="D889" i="20" a="1"/>
  <c r="D889" i="20" s="1"/>
  <c r="A889" i="20" s="1"/>
  <c r="D878" i="20" a="1"/>
  <c r="D878" i="20" s="1"/>
  <c r="A878" i="20" s="1"/>
  <c r="C867" i="20" a="1"/>
  <c r="C867" i="20" s="1"/>
  <c r="C856" i="20" a="1"/>
  <c r="C856" i="20" s="1"/>
  <c r="D845" i="20" a="1"/>
  <c r="D845" i="20" s="1"/>
  <c r="A845" i="20" s="1"/>
  <c r="B835" i="20" a="1"/>
  <c r="B835" i="20" s="1"/>
  <c r="C822" i="20" a="1"/>
  <c r="C822" i="20" s="1"/>
  <c r="D819" i="20" a="1"/>
  <c r="D819" i="20" s="1"/>
  <c r="A819" i="20" s="1"/>
  <c r="C817" i="20" a="1"/>
  <c r="C817" i="20" s="1"/>
  <c r="B815" i="20" a="1"/>
  <c r="B815" i="20" s="1"/>
  <c r="B813" i="20" a="1"/>
  <c r="B813" i="20" s="1"/>
  <c r="B811" i="20" a="1"/>
  <c r="B811" i="20" s="1"/>
  <c r="D808" i="20" a="1"/>
  <c r="D808" i="20" s="1"/>
  <c r="A808" i="20" s="1"/>
  <c r="C806" i="20" a="1"/>
  <c r="C806" i="20" s="1"/>
  <c r="C804" i="20" a="1"/>
  <c r="C804" i="20" s="1"/>
  <c r="B802" i="20" a="1"/>
  <c r="B802" i="20" s="1"/>
  <c r="B800" i="20" a="1"/>
  <c r="B800" i="20" s="1"/>
  <c r="B798" i="20" a="1"/>
  <c r="B798" i="20" s="1"/>
  <c r="D795" i="20" a="1"/>
  <c r="D795" i="20" s="1"/>
  <c r="A795" i="20" s="1"/>
  <c r="C791" i="20" a="1"/>
  <c r="C791" i="20" s="1"/>
  <c r="C789" i="20" a="1"/>
  <c r="C789" i="20" s="1"/>
  <c r="C787" i="20" a="1"/>
  <c r="C787" i="20" s="1"/>
  <c r="C785" i="20" a="1"/>
  <c r="C785" i="20" s="1"/>
  <c r="D783" i="20" a="1"/>
  <c r="D783" i="20" s="1"/>
  <c r="A783" i="20" s="1"/>
  <c r="D781" i="20" a="1"/>
  <c r="D781" i="20" s="1"/>
  <c r="A781" i="20" s="1"/>
  <c r="B780" i="20" a="1"/>
  <c r="B780" i="20" s="1"/>
  <c r="B778" i="20" a="1"/>
  <c r="B778" i="20" s="1"/>
  <c r="C776" i="20" a="1"/>
  <c r="C776" i="20" s="1"/>
  <c r="D774" i="20" a="1"/>
  <c r="D774" i="20" s="1"/>
  <c r="A774" i="20" s="1"/>
  <c r="D772" i="20" a="1"/>
  <c r="D772" i="20" s="1"/>
  <c r="A772" i="20" s="1"/>
  <c r="B771" i="20" a="1"/>
  <c r="B771" i="20" s="1"/>
  <c r="C769" i="20" a="1"/>
  <c r="C769" i="20" s="1"/>
  <c r="C767" i="20" a="1"/>
  <c r="C767" i="20" s="1"/>
  <c r="D765" i="20" a="1"/>
  <c r="D765" i="20" s="1"/>
  <c r="A765" i="20" s="1"/>
  <c r="D763" i="20" a="1"/>
  <c r="D763" i="20" s="1"/>
  <c r="A763" i="20" s="1"/>
  <c r="B762" i="20" a="1"/>
  <c r="B762" i="20" s="1"/>
  <c r="B760" i="20" a="1"/>
  <c r="B760" i="20" s="1"/>
  <c r="C758" i="20" a="1"/>
  <c r="C758" i="20" s="1"/>
  <c r="D756" i="20" a="1"/>
  <c r="D756" i="20" s="1"/>
  <c r="A756" i="20" s="1"/>
  <c r="D754" i="20" a="1"/>
  <c r="D754" i="20" s="1"/>
  <c r="A754" i="20" s="1"/>
  <c r="B753" i="20" a="1"/>
  <c r="B753" i="20" s="1"/>
  <c r="C751" i="20" a="1"/>
  <c r="C751" i="20" s="1"/>
  <c r="C749" i="20" a="1"/>
  <c r="C749" i="20" s="1"/>
  <c r="D747" i="20" a="1"/>
  <c r="D747" i="20" s="1"/>
  <c r="A747" i="20" s="1"/>
  <c r="D745" i="20" a="1"/>
  <c r="D745" i="20" s="1"/>
  <c r="A745" i="20" s="1"/>
  <c r="B744" i="20" a="1"/>
  <c r="B744" i="20" s="1"/>
  <c r="B742" i="20" a="1"/>
  <c r="B742" i="20" s="1"/>
  <c r="C740" i="20" a="1"/>
  <c r="C740" i="20" s="1"/>
  <c r="D738" i="20" a="1"/>
  <c r="D738" i="20" s="1"/>
  <c r="A738" i="20" s="1"/>
  <c r="D736" i="20" a="1"/>
  <c r="D736" i="20" s="1"/>
  <c r="A736" i="20" s="1"/>
  <c r="B735" i="20" a="1"/>
  <c r="B735" i="20" s="1"/>
  <c r="D1212" i="20" a="1"/>
  <c r="D1212" i="20" s="1"/>
  <c r="A1212" i="20" s="1"/>
  <c r="B1181" i="20" a="1"/>
  <c r="B1181" i="20" s="1"/>
  <c r="B1137" i="20" a="1"/>
  <c r="B1137" i="20" s="1"/>
  <c r="B1117" i="20" a="1"/>
  <c r="B1117" i="20" s="1"/>
  <c r="C1096" i="20" a="1"/>
  <c r="C1096" i="20" s="1"/>
  <c r="C1075" i="20" a="1"/>
  <c r="C1075" i="20" s="1"/>
  <c r="D1054" i="20" a="1"/>
  <c r="D1054" i="20" s="1"/>
  <c r="A1054" i="20" s="1"/>
  <c r="C1034" i="20" a="1"/>
  <c r="C1034" i="20" s="1"/>
  <c r="B1006" i="20" a="1"/>
  <c r="B1006" i="20" s="1"/>
  <c r="D995" i="20" a="1"/>
  <c r="D995" i="20" s="1"/>
  <c r="A995" i="20" s="1"/>
  <c r="D984" i="20" a="1"/>
  <c r="D984" i="20" s="1"/>
  <c r="A984" i="20" s="1"/>
  <c r="C974" i="20" a="1"/>
  <c r="C974" i="20" s="1"/>
  <c r="D963" i="20" a="1"/>
  <c r="D963" i="20" s="1"/>
  <c r="A963" i="20" s="1"/>
  <c r="D952" i="20" a="1"/>
  <c r="D952" i="20" s="1"/>
  <c r="A952" i="20" s="1"/>
  <c r="B942" i="20" a="1"/>
  <c r="B942" i="20" s="1"/>
  <c r="D930" i="20" a="1"/>
  <c r="D930" i="20" s="1"/>
  <c r="A930" i="20" s="1"/>
  <c r="C908" i="20" a="1"/>
  <c r="C908" i="20" s="1"/>
  <c r="C897" i="20" a="1"/>
  <c r="C897" i="20" s="1"/>
  <c r="B886" i="20" a="1"/>
  <c r="B886" i="20" s="1"/>
  <c r="D874" i="20" a="1"/>
  <c r="D874" i="20" s="1"/>
  <c r="A874" i="20" s="1"/>
  <c r="D863" i="20" a="1"/>
  <c r="D863" i="20" s="1"/>
  <c r="A863" i="20" s="1"/>
  <c r="B853" i="20" a="1"/>
  <c r="B853" i="20" s="1"/>
  <c r="B842" i="20" a="1"/>
  <c r="B842" i="20" s="1"/>
  <c r="C832" i="20" a="1"/>
  <c r="C832" i="20" s="1"/>
  <c r="D828" i="20" a="1"/>
  <c r="D828" i="20" s="1"/>
  <c r="A828" i="20" s="1"/>
  <c r="B825" i="20" a="1"/>
  <c r="B825" i="20" s="1"/>
  <c r="C821" i="20" a="1"/>
  <c r="C821" i="20" s="1"/>
  <c r="D818" i="20" a="1"/>
  <c r="D818" i="20" s="1"/>
  <c r="A818" i="20" s="1"/>
  <c r="D816" i="20" a="1"/>
  <c r="D816" i="20" s="1"/>
  <c r="A816" i="20" s="1"/>
  <c r="C814" i="20" a="1"/>
  <c r="C814" i="20" s="1"/>
  <c r="C812" i="20" a="1"/>
  <c r="C812" i="20" s="1"/>
  <c r="B810" i="20" a="1"/>
  <c r="B810" i="20" s="1"/>
  <c r="D805" i="20" a="1"/>
  <c r="D805" i="20" s="1"/>
  <c r="A805" i="20" s="1"/>
  <c r="D803" i="20" a="1"/>
  <c r="D803" i="20" s="1"/>
  <c r="A803" i="20" s="1"/>
  <c r="D801" i="20" a="1"/>
  <c r="D801" i="20" s="1"/>
  <c r="A801" i="20" s="1"/>
  <c r="C799" i="20" a="1"/>
  <c r="C799" i="20" s="1"/>
  <c r="B797" i="20" a="1"/>
  <c r="B797" i="20" s="1"/>
  <c r="B795" i="20" a="1"/>
  <c r="B795" i="20" s="1"/>
  <c r="B793" i="20" a="1"/>
  <c r="B793" i="20" s="1"/>
  <c r="D790" i="20" a="1"/>
  <c r="D790" i="20" s="1"/>
  <c r="A790" i="20" s="1"/>
  <c r="C788" i="20" a="1"/>
  <c r="C788" i="20" s="1"/>
  <c r="D786" i="20" a="1"/>
  <c r="D786" i="20" s="1"/>
  <c r="A786" i="20" s="1"/>
  <c r="D784" i="20" a="1"/>
  <c r="D784" i="20" s="1"/>
  <c r="A784" i="20" s="1"/>
  <c r="B783" i="20" a="1"/>
  <c r="B783" i="20" s="1"/>
  <c r="C781" i="20" a="1"/>
  <c r="C781" i="20" s="1"/>
  <c r="C779" i="20" a="1"/>
  <c r="C779" i="20" s="1"/>
  <c r="D777" i="20" a="1"/>
  <c r="D777" i="20" s="1"/>
  <c r="A777" i="20" s="1"/>
  <c r="D775" i="20" a="1"/>
  <c r="D775" i="20" s="1"/>
  <c r="A775" i="20" s="1"/>
  <c r="B774" i="20" a="1"/>
  <c r="B774" i="20" s="1"/>
  <c r="B772" i="20" a="1"/>
  <c r="B772" i="20" s="1"/>
  <c r="C770" i="20" a="1"/>
  <c r="C770" i="20" s="1"/>
  <c r="D768" i="20" a="1"/>
  <c r="D768" i="20" s="1"/>
  <c r="A768" i="20" s="1"/>
  <c r="D766" i="20" a="1"/>
  <c r="D766" i="20" s="1"/>
  <c r="A766" i="20" s="1"/>
  <c r="B765" i="20" a="1"/>
  <c r="B765" i="20" s="1"/>
  <c r="C763" i="20" a="1"/>
  <c r="C763" i="20" s="1"/>
  <c r="C761" i="20" a="1"/>
  <c r="C761" i="20" s="1"/>
  <c r="D759" i="20" a="1"/>
  <c r="D759" i="20" s="1"/>
  <c r="A759" i="20" s="1"/>
  <c r="D757" i="20" a="1"/>
  <c r="D757" i="20" s="1"/>
  <c r="A757" i="20" s="1"/>
  <c r="B756" i="20" a="1"/>
  <c r="B756" i="20" s="1"/>
  <c r="B754" i="20" a="1"/>
  <c r="B754" i="20" s="1"/>
  <c r="C752" i="20" a="1"/>
  <c r="C752" i="20" s="1"/>
  <c r="D750" i="20" a="1"/>
  <c r="D750" i="20" s="1"/>
  <c r="A750" i="20" s="1"/>
  <c r="D748" i="20" a="1"/>
  <c r="D748" i="20" s="1"/>
  <c r="A748" i="20" s="1"/>
  <c r="B747" i="20" a="1"/>
  <c r="B747" i="20" s="1"/>
  <c r="C745" i="20" a="1"/>
  <c r="C745" i="20" s="1"/>
  <c r="C743" i="20" a="1"/>
  <c r="C743" i="20" s="1"/>
  <c r="D741" i="20" a="1"/>
  <c r="D741" i="20" s="1"/>
  <c r="A741" i="20" s="1"/>
  <c r="D739" i="20" a="1"/>
  <c r="D739" i="20" s="1"/>
  <c r="A739" i="20" s="1"/>
  <c r="B738" i="20" a="1"/>
  <c r="B738" i="20" s="1"/>
  <c r="B736" i="20" a="1"/>
  <c r="B736" i="20" s="1"/>
  <c r="C734" i="20" a="1"/>
  <c r="C734" i="20" s="1"/>
  <c r="D732" i="20" a="1"/>
  <c r="D732" i="20" s="1"/>
  <c r="A732" i="20" s="1"/>
  <c r="D730" i="20" a="1"/>
  <c r="D730" i="20" s="1"/>
  <c r="A730" i="20" s="1"/>
  <c r="B729" i="20" a="1"/>
  <c r="B729" i="20" s="1"/>
  <c r="C727" i="20" a="1"/>
  <c r="C727" i="20" s="1"/>
  <c r="C725" i="20" a="1"/>
  <c r="C725" i="20" s="1"/>
  <c r="D723" i="20" a="1"/>
  <c r="D723" i="20" s="1"/>
  <c r="A723" i="20" s="1"/>
  <c r="D721" i="20" a="1"/>
  <c r="D721" i="20" s="1"/>
  <c r="A721" i="20" s="1"/>
  <c r="B720" i="20" a="1"/>
  <c r="B720" i="20" s="1"/>
  <c r="B718" i="20" a="1"/>
  <c r="B718" i="20" s="1"/>
  <c r="C716" i="20" a="1"/>
  <c r="C716" i="20" s="1"/>
  <c r="D714" i="20" a="1"/>
  <c r="D714" i="20" s="1"/>
  <c r="A714" i="20" s="1"/>
  <c r="D712" i="20" a="1"/>
  <c r="D712" i="20" s="1"/>
  <c r="A712" i="20" s="1"/>
  <c r="B711" i="20" a="1"/>
  <c r="B711" i="20" s="1"/>
  <c r="B709" i="20" a="1"/>
  <c r="B709" i="20" s="1"/>
  <c r="C707" i="20" a="1"/>
  <c r="C707" i="20" s="1"/>
  <c r="D705" i="20" a="1"/>
  <c r="D705" i="20" s="1"/>
  <c r="A705" i="20" s="1"/>
  <c r="D703" i="20" a="1"/>
  <c r="D703" i="20" s="1"/>
  <c r="A703" i="20" s="1"/>
  <c r="B702" i="20" a="1"/>
  <c r="B702" i="20" s="1"/>
  <c r="B700" i="20" a="1"/>
  <c r="B700" i="20" s="1"/>
  <c r="C698" i="20" a="1"/>
  <c r="C698" i="20" s="1"/>
  <c r="D696" i="20" a="1"/>
  <c r="D696" i="20" s="1"/>
  <c r="A696" i="20" s="1"/>
  <c r="D694" i="20" a="1"/>
  <c r="D694" i="20" s="1"/>
  <c r="A694" i="20" s="1"/>
  <c r="B693" i="20" a="1"/>
  <c r="B693" i="20" s="1"/>
  <c r="B691" i="20" a="1"/>
  <c r="B691" i="20" s="1"/>
  <c r="C689" i="20" a="1"/>
  <c r="C689" i="20" s="1"/>
  <c r="D687" i="20" a="1"/>
  <c r="D687" i="20" s="1"/>
  <c r="A687" i="20" s="1"/>
  <c r="D685" i="20" a="1"/>
  <c r="D685" i="20" s="1"/>
  <c r="A685" i="20" s="1"/>
  <c r="B684" i="20" a="1"/>
  <c r="B684" i="20" s="1"/>
  <c r="B682" i="20" a="1"/>
  <c r="B682" i="20" s="1"/>
  <c r="C680" i="20" a="1"/>
  <c r="C680" i="20" s="1"/>
  <c r="D678" i="20" a="1"/>
  <c r="D678" i="20" s="1"/>
  <c r="A678" i="20" s="1"/>
  <c r="D676" i="20" a="1"/>
  <c r="D676" i="20" s="1"/>
  <c r="A676" i="20" s="1"/>
  <c r="D1308" i="20" a="1"/>
  <c r="D1308" i="20" s="1"/>
  <c r="A1308" i="20" s="1"/>
  <c r="D1205" i="20" a="1"/>
  <c r="D1205" i="20" s="1"/>
  <c r="A1205" i="20" s="1"/>
  <c r="B1176" i="20" a="1"/>
  <c r="B1176" i="20" s="1"/>
  <c r="D1152" i="20" a="1"/>
  <c r="D1152" i="20" s="1"/>
  <c r="A1152" i="20" s="1"/>
  <c r="C1113" i="20" a="1"/>
  <c r="C1113" i="20" s="1"/>
  <c r="B1093" i="20" a="1"/>
  <c r="B1093" i="20" s="1"/>
  <c r="B1072" i="20" a="1"/>
  <c r="B1072" i="20" s="1"/>
  <c r="D1051" i="20" a="1"/>
  <c r="D1051" i="20" s="1"/>
  <c r="A1051" i="20" s="1"/>
  <c r="D1030" i="20" a="1"/>
  <c r="D1030" i="20" s="1"/>
  <c r="A1030" i="20" s="1"/>
  <c r="B1015" i="20" a="1"/>
  <c r="B1015" i="20" s="1"/>
  <c r="C1004" i="20" a="1"/>
  <c r="C1004" i="20" s="1"/>
  <c r="D993" i="20" a="1"/>
  <c r="D993" i="20" s="1"/>
  <c r="A993" i="20" s="1"/>
  <c r="D982" i="20" a="1"/>
  <c r="D982" i="20" s="1"/>
  <c r="A982" i="20" s="1"/>
  <c r="D972" i="20" a="1"/>
  <c r="D972" i="20" s="1"/>
  <c r="A972" i="20" s="1"/>
  <c r="D961" i="20" a="1"/>
  <c r="D961" i="20" s="1"/>
  <c r="A961" i="20" s="1"/>
  <c r="B951" i="20" a="1"/>
  <c r="B951" i="20" s="1"/>
  <c r="B940" i="20" a="1"/>
  <c r="B940" i="20" s="1"/>
  <c r="D928" i="20" a="1"/>
  <c r="D928" i="20" s="1"/>
  <c r="A928" i="20" s="1"/>
  <c r="D917" i="20" a="1"/>
  <c r="D917" i="20" s="1"/>
  <c r="A917" i="20" s="1"/>
  <c r="D906" i="20" a="1"/>
  <c r="D906" i="20" s="1"/>
  <c r="A906" i="20" s="1"/>
  <c r="C895" i="20" a="1"/>
  <c r="C895" i="20" s="1"/>
  <c r="B884" i="20" a="1"/>
  <c r="B884" i="20" s="1"/>
  <c r="B873" i="20" a="1"/>
  <c r="B873" i="20" s="1"/>
  <c r="B851" i="20" a="1"/>
  <c r="B851" i="20" s="1"/>
  <c r="C840" i="20" a="1"/>
  <c r="C840" i="20" s="1"/>
  <c r="C831" i="20" a="1"/>
  <c r="C831" i="20" s="1"/>
  <c r="D827" i="20" a="1"/>
  <c r="D827" i="20" s="1"/>
  <c r="A827" i="20" s="1"/>
  <c r="B824" i="20" a="1"/>
  <c r="B824" i="20" s="1"/>
  <c r="D820" i="20" a="1"/>
  <c r="D820" i="20" s="1"/>
  <c r="A820" i="20" s="1"/>
  <c r="C818" i="20" a="1"/>
  <c r="C818" i="20" s="1"/>
  <c r="C816" i="20" a="1"/>
  <c r="C816" i="20" s="1"/>
  <c r="B814" i="20" a="1"/>
  <c r="B814" i="20" s="1"/>
  <c r="D811" i="20" a="1"/>
  <c r="D811" i="20" s="1"/>
  <c r="A811" i="20" s="1"/>
  <c r="D809" i="20" a="1"/>
  <c r="D809" i="20" s="1"/>
  <c r="A809" i="20" s="1"/>
  <c r="D807" i="20" a="1"/>
  <c r="D807" i="20" s="1"/>
  <c r="A807" i="20" s="1"/>
  <c r="C803" i="20" a="1"/>
  <c r="C803" i="20" s="1"/>
  <c r="B801" i="20" a="1"/>
  <c r="B801" i="20" s="1"/>
  <c r="B799" i="20" a="1"/>
  <c r="B799" i="20" s="1"/>
  <c r="D796" i="20" a="1"/>
  <c r="D796" i="20" s="1"/>
  <c r="A796" i="20" s="1"/>
  <c r="D794" i="20" a="1"/>
  <c r="D794" i="20" s="1"/>
  <c r="A794" i="20" s="1"/>
  <c r="D792" i="20" a="1"/>
  <c r="D792" i="20" s="1"/>
  <c r="A792" i="20" s="1"/>
  <c r="B790" i="20" a="1"/>
  <c r="B790" i="20" s="1"/>
  <c r="B788" i="20" a="1"/>
  <c r="B788" i="20" s="1"/>
  <c r="C786" i="20" a="1"/>
  <c r="C786" i="20" s="1"/>
  <c r="C784" i="20" a="1"/>
  <c r="C784" i="20" s="1"/>
  <c r="D782" i="20" a="1"/>
  <c r="D782" i="20" s="1"/>
  <c r="A782" i="20" s="1"/>
  <c r="B781" i="20" a="1"/>
  <c r="B781" i="20" s="1"/>
  <c r="B779" i="20" a="1"/>
  <c r="B779" i="20" s="1"/>
  <c r="C777" i="20" a="1"/>
  <c r="C777" i="20" s="1"/>
  <c r="D773" i="20" a="1"/>
  <c r="D773" i="20" s="1"/>
  <c r="A773" i="20" s="1"/>
  <c r="B770" i="20" a="1"/>
  <c r="B770" i="20" s="1"/>
  <c r="C768" i="20" a="1"/>
  <c r="C768" i="20" s="1"/>
  <c r="C766" i="20" a="1"/>
  <c r="C766" i="20" s="1"/>
  <c r="D764" i="20" a="1"/>
  <c r="D764" i="20" s="1"/>
  <c r="A764" i="20" s="1"/>
  <c r="B763" i="20" a="1"/>
  <c r="B763" i="20" s="1"/>
  <c r="B761" i="20" a="1"/>
  <c r="B761" i="20" s="1"/>
  <c r="C759" i="20" a="1"/>
  <c r="C759" i="20" s="1"/>
  <c r="D755" i="20" a="1"/>
  <c r="D755" i="20" s="1"/>
  <c r="A755" i="20" s="1"/>
  <c r="B752" i="20" a="1"/>
  <c r="B752" i="20" s="1"/>
  <c r="C750" i="20" a="1"/>
  <c r="C750" i="20" s="1"/>
  <c r="C748" i="20" a="1"/>
  <c r="C748" i="20" s="1"/>
  <c r="D746" i="20" a="1"/>
  <c r="D746" i="20" s="1"/>
  <c r="A746" i="20" s="1"/>
  <c r="B745" i="20" a="1"/>
  <c r="B745" i="20" s="1"/>
  <c r="B743" i="20" a="1"/>
  <c r="B743" i="20" s="1"/>
  <c r="C741" i="20" a="1"/>
  <c r="C741" i="20" s="1"/>
  <c r="D737" i="20" a="1"/>
  <c r="D737" i="20" s="1"/>
  <c r="A737" i="20" s="1"/>
  <c r="B734" i="20" a="1"/>
  <c r="B734" i="20" s="1"/>
  <c r="C732" i="20" a="1"/>
  <c r="C732" i="20" s="1"/>
  <c r="C730" i="20" a="1"/>
  <c r="C730" i="20" s="1"/>
  <c r="D728" i="20" a="1"/>
  <c r="D728" i="20" s="1"/>
  <c r="A728" i="20" s="1"/>
  <c r="B727" i="20" a="1"/>
  <c r="B727" i="20" s="1"/>
  <c r="B725" i="20" a="1"/>
  <c r="B725" i="20" s="1"/>
  <c r="C723" i="20" a="1"/>
  <c r="C723" i="20" s="1"/>
  <c r="C721" i="20" a="1"/>
  <c r="C721" i="20" s="1"/>
  <c r="D719" i="20" a="1"/>
  <c r="D719" i="20" s="1"/>
  <c r="A719" i="20" s="1"/>
  <c r="B716" i="20" a="1"/>
  <c r="B716" i="20" s="1"/>
  <c r="C714" i="20" a="1"/>
  <c r="C714" i="20" s="1"/>
  <c r="C712" i="20" a="1"/>
  <c r="C712" i="20" s="1"/>
  <c r="D710" i="20" a="1"/>
  <c r="D710" i="20" s="1"/>
  <c r="A710" i="20" s="1"/>
  <c r="B707" i="20" a="1"/>
  <c r="B707" i="20" s="1"/>
  <c r="C705" i="20" a="1"/>
  <c r="C705" i="20" s="1"/>
  <c r="C703" i="20" a="1"/>
  <c r="C703" i="20" s="1"/>
  <c r="D701" i="20" a="1"/>
  <c r="D701" i="20" s="1"/>
  <c r="A701" i="20" s="1"/>
  <c r="B698" i="20" a="1"/>
  <c r="B698" i="20" s="1"/>
  <c r="B1278" i="20" a="1"/>
  <c r="B1278" i="20" s="1"/>
  <c r="C1171" i="20" a="1"/>
  <c r="C1171" i="20" s="1"/>
  <c r="D1149" i="20" a="1"/>
  <c r="D1149" i="20" s="1"/>
  <c r="A1149" i="20" s="1"/>
  <c r="C1089" i="20" a="1"/>
  <c r="C1089" i="20" s="1"/>
  <c r="C1068" i="20" a="1"/>
  <c r="C1068" i="20" s="1"/>
  <c r="D1048" i="20" a="1"/>
  <c r="D1048" i="20" s="1"/>
  <c r="A1048" i="20" s="1"/>
  <c r="C1028" i="20" a="1"/>
  <c r="C1028" i="20" s="1"/>
  <c r="B1013" i="20" a="1"/>
  <c r="B1013" i="20" s="1"/>
  <c r="C1002" i="20" a="1"/>
  <c r="C1002" i="20" s="1"/>
  <c r="D991" i="20" a="1"/>
  <c r="D991" i="20" s="1"/>
  <c r="A991" i="20" s="1"/>
  <c r="C981" i="20" a="1"/>
  <c r="C981" i="20" s="1"/>
  <c r="B971" i="20" a="1"/>
  <c r="B971" i="20" s="1"/>
  <c r="B960" i="20" a="1"/>
  <c r="B960" i="20" s="1"/>
  <c r="B949" i="20" a="1"/>
  <c r="B949" i="20" s="1"/>
  <c r="B938" i="20" a="1"/>
  <c r="B938" i="20" s="1"/>
  <c r="B927" i="20" a="1"/>
  <c r="B927" i="20" s="1"/>
  <c r="D904" i="20" a="1"/>
  <c r="D904" i="20" s="1"/>
  <c r="A904" i="20" s="1"/>
  <c r="C893" i="20" a="1"/>
  <c r="C893" i="20" s="1"/>
  <c r="C882" i="20" a="1"/>
  <c r="C882" i="20" s="1"/>
  <c r="C871" i="20" a="1"/>
  <c r="C871" i="20" s="1"/>
  <c r="B860" i="20" a="1"/>
  <c r="B860" i="20" s="1"/>
  <c r="C849" i="20" a="1"/>
  <c r="C849" i="20" s="1"/>
  <c r="C838" i="20" a="1"/>
  <c r="C838" i="20" s="1"/>
  <c r="D830" i="20" a="1"/>
  <c r="D830" i="20" s="1"/>
  <c r="A830" i="20" s="1"/>
  <c r="B827" i="20" a="1"/>
  <c r="B827" i="20" s="1"/>
  <c r="C820" i="20" a="1"/>
  <c r="C820" i="20" s="1"/>
  <c r="B818" i="20" a="1"/>
  <c r="B818" i="20" s="1"/>
  <c r="B816" i="20" a="1"/>
  <c r="B816" i="20" s="1"/>
  <c r="D813" i="20" a="1"/>
  <c r="D813" i="20" s="1"/>
  <c r="A813" i="20" s="1"/>
  <c r="C809" i="20" a="1"/>
  <c r="C809" i="20" s="1"/>
  <c r="C807" i="20" a="1"/>
  <c r="C807" i="20" s="1"/>
  <c r="C805" i="20" a="1"/>
  <c r="C805" i="20" s="1"/>
  <c r="D802" i="20" a="1"/>
  <c r="D802" i="20" s="1"/>
  <c r="A802" i="20" s="1"/>
  <c r="D800" i="20" a="1"/>
  <c r="D800" i="20" s="1"/>
  <c r="A800" i="20" s="1"/>
  <c r="D798" i="20" a="1"/>
  <c r="D798" i="20" s="1"/>
  <c r="A798" i="20" s="1"/>
  <c r="C796" i="20" a="1"/>
  <c r="C796" i="20" s="1"/>
  <c r="C794" i="20" a="1"/>
  <c r="C794" i="20" s="1"/>
  <c r="B792" i="20" a="1"/>
  <c r="B792" i="20" s="1"/>
  <c r="D787" i="20" a="1"/>
  <c r="D787" i="20" s="1"/>
  <c r="A787" i="20" s="1"/>
  <c r="B786" i="20" a="1"/>
  <c r="B786" i="20" s="1"/>
  <c r="B784" i="20" a="1"/>
  <c r="B784" i="20" s="1"/>
  <c r="C782" i="20" a="1"/>
  <c r="C782" i="20" s="1"/>
  <c r="D780" i="20" a="1"/>
  <c r="D780" i="20" s="1"/>
  <c r="A780" i="20" s="1"/>
  <c r="D778" i="20" a="1"/>
  <c r="D778" i="20" s="1"/>
  <c r="A778" i="20" s="1"/>
  <c r="B777" i="20" a="1"/>
  <c r="B777" i="20" s="1"/>
  <c r="C775" i="20" a="1"/>
  <c r="C775" i="20" s="1"/>
  <c r="C773" i="20" a="1"/>
  <c r="C773" i="20" s="1"/>
  <c r="D771" i="20" a="1"/>
  <c r="D771" i="20" s="1"/>
  <c r="A771" i="20" s="1"/>
  <c r="D769" i="20" a="1"/>
  <c r="D769" i="20" s="1"/>
  <c r="A769" i="20" s="1"/>
  <c r="B768" i="20" a="1"/>
  <c r="B768" i="20" s="1"/>
  <c r="B766" i="20" a="1"/>
  <c r="B766" i="20" s="1"/>
  <c r="C764" i="20" a="1"/>
  <c r="C764" i="20" s="1"/>
  <c r="D762" i="20" a="1"/>
  <c r="D762" i="20" s="1"/>
  <c r="A762" i="20" s="1"/>
  <c r="D760" i="20" a="1"/>
  <c r="D760" i="20" s="1"/>
  <c r="A760" i="20" s="1"/>
  <c r="B759" i="20" a="1"/>
  <c r="B759" i="20" s="1"/>
  <c r="C757" i="20" a="1"/>
  <c r="C757" i="20" s="1"/>
  <c r="C755" i="20" a="1"/>
  <c r="C755" i="20" s="1"/>
  <c r="D753" i="20" a="1"/>
  <c r="D753" i="20" s="1"/>
  <c r="A753" i="20" s="1"/>
  <c r="D751" i="20" a="1"/>
  <c r="D751" i="20" s="1"/>
  <c r="A751" i="20" s="1"/>
  <c r="B750" i="20" a="1"/>
  <c r="B750" i="20" s="1"/>
  <c r="B748" i="20" a="1"/>
  <c r="B748" i="20" s="1"/>
  <c r="C746" i="20" a="1"/>
  <c r="C746" i="20" s="1"/>
  <c r="D744" i="20" a="1"/>
  <c r="D744" i="20" s="1"/>
  <c r="A744" i="20" s="1"/>
  <c r="D742" i="20" a="1"/>
  <c r="D742" i="20" s="1"/>
  <c r="A742" i="20" s="1"/>
  <c r="B741" i="20" a="1"/>
  <c r="B741" i="20" s="1"/>
  <c r="C739" i="20" a="1"/>
  <c r="C739" i="20" s="1"/>
  <c r="C737" i="20" a="1"/>
  <c r="C737" i="20" s="1"/>
  <c r="D735" i="20" a="1"/>
  <c r="D735" i="20" s="1"/>
  <c r="A735" i="20" s="1"/>
  <c r="D733" i="20" a="1"/>
  <c r="D733" i="20" s="1"/>
  <c r="A733" i="20" s="1"/>
  <c r="B732" i="20" a="1"/>
  <c r="B732" i="20" s="1"/>
  <c r="B730" i="20" a="1"/>
  <c r="B730" i="20" s="1"/>
  <c r="C728" i="20" a="1"/>
  <c r="C728" i="20" s="1"/>
  <c r="D726" i="20" a="1"/>
  <c r="D726" i="20" s="1"/>
  <c r="A726" i="20" s="1"/>
  <c r="D724" i="20" a="1"/>
  <c r="D724" i="20" s="1"/>
  <c r="A724" i="20" s="1"/>
  <c r="D1427" i="20" a="1"/>
  <c r="D1427" i="20" s="1"/>
  <c r="A1427" i="20" s="1"/>
  <c r="D1099" i="20" a="1"/>
  <c r="D1099" i="20" s="1"/>
  <c r="A1099" i="20" s="1"/>
  <c r="C997" i="20" a="1"/>
  <c r="C997" i="20" s="1"/>
  <c r="D932" i="20" a="1"/>
  <c r="D932" i="20" s="1"/>
  <c r="A932" i="20" s="1"/>
  <c r="D821" i="20" a="1"/>
  <c r="D821" i="20" s="1"/>
  <c r="A821" i="20" s="1"/>
  <c r="B808" i="20" a="1"/>
  <c r="B808" i="20" s="1"/>
  <c r="C795" i="20" a="1"/>
  <c r="C795" i="20" s="1"/>
  <c r="C783" i="20" a="1"/>
  <c r="C783" i="20" s="1"/>
  <c r="C772" i="20" a="1"/>
  <c r="C772" i="20" s="1"/>
  <c r="D761" i="20" a="1"/>
  <c r="D761" i="20" s="1"/>
  <c r="A761" i="20" s="1"/>
  <c r="B751" i="20" a="1"/>
  <c r="B751" i="20" s="1"/>
  <c r="B740" i="20" a="1"/>
  <c r="B740" i="20" s="1"/>
  <c r="C731" i="20" a="1"/>
  <c r="C731" i="20" s="1"/>
  <c r="B726" i="20" a="1"/>
  <c r="B726" i="20" s="1"/>
  <c r="B722" i="20" a="1"/>
  <c r="B722" i="20" s="1"/>
  <c r="C718" i="20" a="1"/>
  <c r="C718" i="20" s="1"/>
  <c r="C715" i="20" a="1"/>
  <c r="C715" i="20" s="1"/>
  <c r="B713" i="20" a="1"/>
  <c r="B713" i="20" s="1"/>
  <c r="B710" i="20" a="1"/>
  <c r="B710" i="20" s="1"/>
  <c r="D707" i="20" a="1"/>
  <c r="D707" i="20" s="1"/>
  <c r="A707" i="20" s="1"/>
  <c r="D704" i="20" a="1"/>
  <c r="D704" i="20" s="1"/>
  <c r="A704" i="20" s="1"/>
  <c r="C702" i="20" a="1"/>
  <c r="C702" i="20" s="1"/>
  <c r="C699" i="20" a="1"/>
  <c r="C699" i="20" s="1"/>
  <c r="C694" i="20" a="1"/>
  <c r="C694" i="20" s="1"/>
  <c r="C692" i="20" a="1"/>
  <c r="C692" i="20" s="1"/>
  <c r="C690" i="20" a="1"/>
  <c r="C690" i="20" s="1"/>
  <c r="B688" i="20" a="1"/>
  <c r="B688" i="20" s="1"/>
  <c r="B686" i="20" a="1"/>
  <c r="B686" i="20" s="1"/>
  <c r="D683" i="20" a="1"/>
  <c r="D683" i="20" s="1"/>
  <c r="A683" i="20" s="1"/>
  <c r="D681" i="20" a="1"/>
  <c r="D681" i="20" s="1"/>
  <c r="A681" i="20" s="1"/>
  <c r="C679" i="20" a="1"/>
  <c r="C679" i="20" s="1"/>
  <c r="C677" i="20" a="1"/>
  <c r="C677" i="20" s="1"/>
  <c r="C675" i="20" a="1"/>
  <c r="C675" i="20" s="1"/>
  <c r="C673" i="20" a="1"/>
  <c r="C673" i="20" s="1"/>
  <c r="D671" i="20" a="1"/>
  <c r="D671" i="20" s="1"/>
  <c r="A671" i="20" s="1"/>
  <c r="B668" i="20" a="1"/>
  <c r="B668" i="20" s="1"/>
  <c r="C666" i="20" a="1"/>
  <c r="C666" i="20" s="1"/>
  <c r="C664" i="20" a="1"/>
  <c r="C664" i="20" s="1"/>
  <c r="D662" i="20" a="1"/>
  <c r="D662" i="20" s="1"/>
  <c r="A662" i="20" s="1"/>
  <c r="B659" i="20" a="1"/>
  <c r="B659" i="20" s="1"/>
  <c r="C657" i="20" a="1"/>
  <c r="C657" i="20" s="1"/>
  <c r="C655" i="20" a="1"/>
  <c r="C655" i="20" s="1"/>
  <c r="D653" i="20" a="1"/>
  <c r="D653" i="20" s="1"/>
  <c r="A653" i="20" s="1"/>
  <c r="B650" i="20" a="1"/>
  <c r="B650" i="20" s="1"/>
  <c r="C648" i="20" a="1"/>
  <c r="C648" i="20" s="1"/>
  <c r="C646" i="20" a="1"/>
  <c r="C646" i="20" s="1"/>
  <c r="D644" i="20" a="1"/>
  <c r="D644" i="20" s="1"/>
  <c r="A644" i="20" s="1"/>
  <c r="B641" i="20" a="1"/>
  <c r="B641" i="20" s="1"/>
  <c r="C639" i="20" a="1"/>
  <c r="C639" i="20" s="1"/>
  <c r="C637" i="20" a="1"/>
  <c r="C637" i="20" s="1"/>
  <c r="D635" i="20" a="1"/>
  <c r="D635" i="20" s="1"/>
  <c r="A635" i="20" s="1"/>
  <c r="B632" i="20" a="1"/>
  <c r="B632" i="20" s="1"/>
  <c r="C630" i="20" a="1"/>
  <c r="C630" i="20" s="1"/>
  <c r="C628" i="20" a="1"/>
  <c r="C628" i="20" s="1"/>
  <c r="D626" i="20" a="1"/>
  <c r="D626" i="20" s="1"/>
  <c r="A626" i="20" s="1"/>
  <c r="B623" i="20" a="1"/>
  <c r="B623" i="20" s="1"/>
  <c r="C621" i="20" a="1"/>
  <c r="C621" i="20" s="1"/>
  <c r="C619" i="20" a="1"/>
  <c r="C619" i="20" s="1"/>
  <c r="D617" i="20" a="1"/>
  <c r="D617" i="20" s="1"/>
  <c r="A617" i="20" s="1"/>
  <c r="B614" i="20" a="1"/>
  <c r="B614" i="20" s="1"/>
  <c r="C612" i="20" a="1"/>
  <c r="C612" i="20" s="1"/>
  <c r="C610" i="20" a="1"/>
  <c r="C610" i="20" s="1"/>
  <c r="D608" i="20" a="1"/>
  <c r="D608" i="20" s="1"/>
  <c r="A608" i="20" s="1"/>
  <c r="B605" i="20" a="1"/>
  <c r="B605" i="20" s="1"/>
  <c r="C603" i="20" a="1"/>
  <c r="C603" i="20" s="1"/>
  <c r="C601" i="20" a="1"/>
  <c r="C601" i="20" s="1"/>
  <c r="D599" i="20" a="1"/>
  <c r="D599" i="20" s="1"/>
  <c r="A599" i="20" s="1"/>
  <c r="D597" i="20" a="1"/>
  <c r="D597" i="20" s="1"/>
  <c r="A597" i="20" s="1"/>
  <c r="C594" i="20" a="1"/>
  <c r="C594" i="20" s="1"/>
  <c r="D592" i="20" a="1"/>
  <c r="D592" i="20" s="1"/>
  <c r="A592" i="20" s="1"/>
  <c r="B591" i="20" a="1"/>
  <c r="B591" i="20" s="1"/>
  <c r="B589" i="20" a="1"/>
  <c r="B589" i="20" s="1"/>
  <c r="C587" i="20" a="1"/>
  <c r="C587" i="20" s="1"/>
  <c r="C585" i="20" a="1"/>
  <c r="C585" i="20" s="1"/>
  <c r="D583" i="20" a="1"/>
  <c r="D583" i="20" s="1"/>
  <c r="A583" i="20" s="1"/>
  <c r="B582" i="20" a="1"/>
  <c r="B582" i="20" s="1"/>
  <c r="C580" i="20" a="1"/>
  <c r="C580" i="20" s="1"/>
  <c r="D578" i="20" a="1"/>
  <c r="D578" i="20" s="1"/>
  <c r="A578" i="20" s="1"/>
  <c r="B575" i="20" a="1"/>
  <c r="B575" i="20" s="1"/>
  <c r="B573" i="20" a="1"/>
  <c r="B573" i="20" s="1"/>
  <c r="D569" i="20" a="1"/>
  <c r="D569" i="20" s="1"/>
  <c r="A569" i="20" s="1"/>
  <c r="B568" i="20" a="1"/>
  <c r="B568" i="20" s="1"/>
  <c r="C566" i="20" a="1"/>
  <c r="C566" i="20" s="1"/>
  <c r="D564" i="20" a="1"/>
  <c r="D564" i="20" s="1"/>
  <c r="A564" i="20" s="1"/>
  <c r="D562" i="20" a="1"/>
  <c r="D562" i="20" s="1"/>
  <c r="A562" i="20" s="1"/>
  <c r="D560" i="20" a="1"/>
  <c r="D560" i="20" s="1"/>
  <c r="A560" i="20" s="1"/>
  <c r="C559" i="20" a="1"/>
  <c r="C559" i="20" s="1"/>
  <c r="B554" i="20" a="1"/>
  <c r="B554" i="20" s="1"/>
  <c r="C552" i="20" a="1"/>
  <c r="C552" i="20" s="1"/>
  <c r="C550" i="20" a="1"/>
  <c r="C550" i="20" s="1"/>
  <c r="C548" i="20" a="1"/>
  <c r="C548" i="20" s="1"/>
  <c r="B547" i="20" a="1"/>
  <c r="B547" i="20" s="1"/>
  <c r="C545" i="20" a="1"/>
  <c r="C545" i="20" s="1"/>
  <c r="D543" i="20" a="1"/>
  <c r="D543" i="20" s="1"/>
  <c r="A543" i="20" s="1"/>
  <c r="D541" i="20" a="1"/>
  <c r="D541" i="20" s="1"/>
  <c r="A541" i="20" s="1"/>
  <c r="B540" i="20" a="1"/>
  <c r="B540" i="20" s="1"/>
  <c r="B538" i="20" a="1"/>
  <c r="B538" i="20" s="1"/>
  <c r="B536" i="20" a="1"/>
  <c r="B536" i="20" s="1"/>
  <c r="D534" i="20" a="1"/>
  <c r="D534" i="20" s="1"/>
  <c r="A534" i="20" s="1"/>
  <c r="B533" i="20" a="1"/>
  <c r="B533" i="20" s="1"/>
  <c r="C531" i="20" a="1"/>
  <c r="C531" i="20" s="1"/>
  <c r="C529" i="20" a="1"/>
  <c r="C529" i="20" s="1"/>
  <c r="B524" i="20" a="1"/>
  <c r="B524" i="20" s="1"/>
  <c r="B522" i="20" a="1"/>
  <c r="B522" i="20" s="1"/>
  <c r="C520" i="20" a="1"/>
  <c r="C520" i="20" s="1"/>
  <c r="D518" i="20" a="1"/>
  <c r="D518" i="20" s="1"/>
  <c r="A518" i="20" s="1"/>
  <c r="D516" i="20" a="1"/>
  <c r="D516" i="20" s="1"/>
  <c r="A516" i="20" s="1"/>
  <c r="B515" i="20" a="1"/>
  <c r="B515" i="20" s="1"/>
  <c r="C510" i="20" a="1"/>
  <c r="C510" i="20" s="1"/>
  <c r="C508" i="20" a="1"/>
  <c r="C508" i="20" s="1"/>
  <c r="C506" i="20" a="1"/>
  <c r="C506" i="20" s="1"/>
  <c r="D504" i="20" a="1"/>
  <c r="D504" i="20" s="1"/>
  <c r="A504" i="20" s="1"/>
  <c r="D502" i="20" a="1"/>
  <c r="D502" i="20" s="1"/>
  <c r="A502" i="20" s="1"/>
  <c r="D500" i="20" a="1"/>
  <c r="D500" i="20" s="1"/>
  <c r="A500" i="20" s="1"/>
  <c r="B499" i="20" a="1"/>
  <c r="B499" i="20" s="1"/>
  <c r="B497" i="20" a="1"/>
  <c r="B497" i="20" s="1"/>
  <c r="C495" i="20" a="1"/>
  <c r="C495" i="20" s="1"/>
  <c r="B492" i="20" a="1"/>
  <c r="B492" i="20" s="1"/>
  <c r="B490" i="20" a="1"/>
  <c r="B490" i="20" s="1"/>
  <c r="B488" i="20" a="1"/>
  <c r="B488" i="20" s="1"/>
  <c r="C486" i="20" a="1"/>
  <c r="C486" i="20" s="1"/>
  <c r="C484" i="20" a="1"/>
  <c r="C484" i="20" s="1"/>
  <c r="C482" i="20" a="1"/>
  <c r="C482" i="20" s="1"/>
  <c r="C480" i="20" a="1"/>
  <c r="C480" i="20" s="1"/>
  <c r="D478" i="20" a="1"/>
  <c r="D478" i="20" s="1"/>
  <c r="A478" i="20" s="1"/>
  <c r="C477" i="20" a="1"/>
  <c r="C477" i="20" s="1"/>
  <c r="C475" i="20" a="1"/>
  <c r="C475" i="20" s="1"/>
  <c r="C473" i="20" a="1"/>
  <c r="C473" i="20" s="1"/>
  <c r="C471" i="20" a="1"/>
  <c r="C471" i="20" s="1"/>
  <c r="C469" i="20" a="1"/>
  <c r="C469" i="20" s="1"/>
  <c r="D467" i="20" a="1"/>
  <c r="D467" i="20" s="1"/>
  <c r="A467" i="20" s="1"/>
  <c r="C464" i="20" a="1"/>
  <c r="C464" i="20" s="1"/>
  <c r="C461" i="20" a="1"/>
  <c r="C461" i="20" s="1"/>
  <c r="D459" i="20" a="1"/>
  <c r="D459" i="20" s="1"/>
  <c r="A459" i="20" s="1"/>
  <c r="D457" i="20" a="1"/>
  <c r="D457" i="20" s="1"/>
  <c r="A457" i="20" s="1"/>
  <c r="B456" i="20" a="1"/>
  <c r="B456" i="20" s="1"/>
  <c r="B454" i="20" a="1"/>
  <c r="B454" i="20" s="1"/>
  <c r="D452" i="20" a="1"/>
  <c r="D452" i="20" s="1"/>
  <c r="A452" i="20" s="1"/>
  <c r="B451" i="20" a="1"/>
  <c r="B451" i="20" s="1"/>
  <c r="B449" i="20" a="1"/>
  <c r="B449" i="20" s="1"/>
  <c r="B447" i="20" a="1"/>
  <c r="B447" i="20" s="1"/>
  <c r="C445" i="20" a="1"/>
  <c r="C445" i="20" s="1"/>
  <c r="D443" i="20" a="1"/>
  <c r="D443" i="20" s="1"/>
  <c r="A443" i="20" s="1"/>
  <c r="D441" i="20" a="1"/>
  <c r="D441" i="20" s="1"/>
  <c r="A441" i="20" s="1"/>
  <c r="D439" i="20" a="1"/>
  <c r="D439" i="20" s="1"/>
  <c r="A439" i="20" s="1"/>
  <c r="C438" i="20" a="1"/>
  <c r="C438" i="20" s="1"/>
  <c r="D436" i="20" a="1"/>
  <c r="D436" i="20" s="1"/>
  <c r="A436" i="20" s="1"/>
  <c r="C435" i="20" a="1"/>
  <c r="C435" i="20" s="1"/>
  <c r="B1220" i="20" a="1"/>
  <c r="B1220" i="20" s="1"/>
  <c r="D1078" i="20" a="1"/>
  <c r="D1078" i="20" s="1"/>
  <c r="A1078" i="20" s="1"/>
  <c r="D986" i="20" a="1"/>
  <c r="D986" i="20" s="1"/>
  <c r="A986" i="20" s="1"/>
  <c r="C921" i="20" a="1"/>
  <c r="C921" i="20" s="1"/>
  <c r="D854" i="20" a="1"/>
  <c r="D854" i="20" s="1"/>
  <c r="A854" i="20" s="1"/>
  <c r="B819" i="20" a="1"/>
  <c r="B819" i="20" s="1"/>
  <c r="B806" i="20" a="1"/>
  <c r="B806" i="20" s="1"/>
  <c r="C793" i="20" a="1"/>
  <c r="C793" i="20" s="1"/>
  <c r="D770" i="20" a="1"/>
  <c r="D770" i="20" s="1"/>
  <c r="A770" i="20" s="1"/>
  <c r="B749" i="20" a="1"/>
  <c r="B749" i="20" s="1"/>
  <c r="C738" i="20" a="1"/>
  <c r="C738" i="20" s="1"/>
  <c r="B731" i="20" a="1"/>
  <c r="B731" i="20" s="1"/>
  <c r="D725" i="20" a="1"/>
  <c r="D725" i="20" s="1"/>
  <c r="A725" i="20" s="1"/>
  <c r="B721" i="20" a="1"/>
  <c r="B721" i="20" s="1"/>
  <c r="D717" i="20" a="1"/>
  <c r="D717" i="20" s="1"/>
  <c r="A717" i="20" s="1"/>
  <c r="B715" i="20" a="1"/>
  <c r="B715" i="20" s="1"/>
  <c r="B712" i="20" a="1"/>
  <c r="B712" i="20" s="1"/>
  <c r="D709" i="20" a="1"/>
  <c r="D709" i="20" s="1"/>
  <c r="A709" i="20" s="1"/>
  <c r="D706" i="20" a="1"/>
  <c r="D706" i="20" s="1"/>
  <c r="A706" i="20" s="1"/>
  <c r="C704" i="20" a="1"/>
  <c r="C704" i="20" s="1"/>
  <c r="C701" i="20" a="1"/>
  <c r="C701" i="20" s="1"/>
  <c r="B699" i="20" a="1"/>
  <c r="B699" i="20" s="1"/>
  <c r="C696" i="20" a="1"/>
  <c r="C696" i="20" s="1"/>
  <c r="B694" i="20" a="1"/>
  <c r="B694" i="20" s="1"/>
  <c r="B692" i="20" a="1"/>
  <c r="B692" i="20" s="1"/>
  <c r="B690" i="20" a="1"/>
  <c r="B690" i="20" s="1"/>
  <c r="C685" i="20" a="1"/>
  <c r="C685" i="20" s="1"/>
  <c r="C683" i="20" a="1"/>
  <c r="C683" i="20" s="1"/>
  <c r="C681" i="20" a="1"/>
  <c r="C681" i="20" s="1"/>
  <c r="B679" i="20" a="1"/>
  <c r="B679" i="20" s="1"/>
  <c r="B677" i="20" a="1"/>
  <c r="B677" i="20" s="1"/>
  <c r="B675" i="20" a="1"/>
  <c r="B675" i="20" s="1"/>
  <c r="B673" i="20" a="1"/>
  <c r="B673" i="20" s="1"/>
  <c r="C671" i="20" a="1"/>
  <c r="C671" i="20" s="1"/>
  <c r="D669" i="20" a="1"/>
  <c r="D669" i="20" s="1"/>
  <c r="A669" i="20" s="1"/>
  <c r="D667" i="20" a="1"/>
  <c r="D667" i="20" s="1"/>
  <c r="A667" i="20" s="1"/>
  <c r="B666" i="20" a="1"/>
  <c r="B666" i="20" s="1"/>
  <c r="B664" i="20" a="1"/>
  <c r="B664" i="20" s="1"/>
  <c r="C662" i="20" a="1"/>
  <c r="C662" i="20" s="1"/>
  <c r="D660" i="20" a="1"/>
  <c r="D660" i="20" s="1"/>
  <c r="A660" i="20" s="1"/>
  <c r="D658" i="20" a="1"/>
  <c r="D658" i="20" s="1"/>
  <c r="A658" i="20" s="1"/>
  <c r="B657" i="20" a="1"/>
  <c r="B657" i="20" s="1"/>
  <c r="B655" i="20" a="1"/>
  <c r="B655" i="20" s="1"/>
  <c r="C653" i="20" a="1"/>
  <c r="C653" i="20" s="1"/>
  <c r="D651" i="20" a="1"/>
  <c r="D651" i="20" s="1"/>
  <c r="A651" i="20" s="1"/>
  <c r="D649" i="20" a="1"/>
  <c r="D649" i="20" s="1"/>
  <c r="A649" i="20" s="1"/>
  <c r="B648" i="20" a="1"/>
  <c r="B648" i="20" s="1"/>
  <c r="B646" i="20" a="1"/>
  <c r="B646" i="20" s="1"/>
  <c r="C644" i="20" a="1"/>
  <c r="C644" i="20" s="1"/>
  <c r="D642" i="20" a="1"/>
  <c r="D642" i="20" s="1"/>
  <c r="A642" i="20" s="1"/>
  <c r="D640" i="20" a="1"/>
  <c r="D640" i="20" s="1"/>
  <c r="A640" i="20" s="1"/>
  <c r="B639" i="20" a="1"/>
  <c r="B639" i="20" s="1"/>
  <c r="B637" i="20" a="1"/>
  <c r="B637" i="20" s="1"/>
  <c r="C635" i="20" a="1"/>
  <c r="C635" i="20" s="1"/>
  <c r="D633" i="20" a="1"/>
  <c r="D633" i="20" s="1"/>
  <c r="A633" i="20" s="1"/>
  <c r="D631" i="20" a="1"/>
  <c r="D631" i="20" s="1"/>
  <c r="A631" i="20" s="1"/>
  <c r="B630" i="20" a="1"/>
  <c r="B630" i="20" s="1"/>
  <c r="B628" i="20" a="1"/>
  <c r="B628" i="20" s="1"/>
  <c r="C626" i="20" a="1"/>
  <c r="C626" i="20" s="1"/>
  <c r="D624" i="20" a="1"/>
  <c r="D624" i="20" s="1"/>
  <c r="A624" i="20" s="1"/>
  <c r="D622" i="20" a="1"/>
  <c r="D622" i="20" s="1"/>
  <c r="A622" i="20" s="1"/>
  <c r="B621" i="20" a="1"/>
  <c r="B621" i="20" s="1"/>
  <c r="B619" i="20" a="1"/>
  <c r="B619" i="20" s="1"/>
  <c r="C617" i="20" a="1"/>
  <c r="C617" i="20" s="1"/>
  <c r="D615" i="20" a="1"/>
  <c r="D615" i="20" s="1"/>
  <c r="A615" i="20" s="1"/>
  <c r="D613" i="20" a="1"/>
  <c r="D613" i="20" s="1"/>
  <c r="A613" i="20" s="1"/>
  <c r="B612" i="20" a="1"/>
  <c r="B612" i="20" s="1"/>
  <c r="B610" i="20" a="1"/>
  <c r="B610" i="20" s="1"/>
  <c r="C608" i="20" a="1"/>
  <c r="C608" i="20" s="1"/>
  <c r="D606" i="20" a="1"/>
  <c r="D606" i="20" s="1"/>
  <c r="A606" i="20" s="1"/>
  <c r="D604" i="20" a="1"/>
  <c r="D604" i="20" s="1"/>
  <c r="A604" i="20" s="1"/>
  <c r="B603" i="20" a="1"/>
  <c r="B603" i="20" s="1"/>
  <c r="B601" i="20" a="1"/>
  <c r="B601" i="20" s="1"/>
  <c r="C599" i="20" a="1"/>
  <c r="C599" i="20" s="1"/>
  <c r="C597" i="20" a="1"/>
  <c r="C597" i="20" s="1"/>
  <c r="D595" i="20" a="1"/>
  <c r="D595" i="20" s="1"/>
  <c r="A595" i="20" s="1"/>
  <c r="B594" i="20" a="1"/>
  <c r="B594" i="20" s="1"/>
  <c r="C592" i="20" a="1"/>
  <c r="C592" i="20" s="1"/>
  <c r="D590" i="20" a="1"/>
  <c r="D590" i="20" s="1"/>
  <c r="A590" i="20" s="1"/>
  <c r="B587" i="20" a="1"/>
  <c r="B587" i="20" s="1"/>
  <c r="B585" i="20" a="1"/>
  <c r="B585" i="20" s="1"/>
  <c r="D581" i="20" a="1"/>
  <c r="D581" i="20" s="1"/>
  <c r="A581" i="20" s="1"/>
  <c r="B580" i="20" a="1"/>
  <c r="B580" i="20" s="1"/>
  <c r="C578" i="20" a="1"/>
  <c r="C578" i="20" s="1"/>
  <c r="D576" i="20" a="1"/>
  <c r="D576" i="20" s="1"/>
  <c r="A576" i="20" s="1"/>
  <c r="D574" i="20" a="1"/>
  <c r="D574" i="20" s="1"/>
  <c r="A574" i="20" s="1"/>
  <c r="D572" i="20" a="1"/>
  <c r="D572" i="20" s="1"/>
  <c r="A572" i="20" s="1"/>
  <c r="C571" i="20" a="1"/>
  <c r="C571" i="20" s="1"/>
  <c r="B566" i="20" a="1"/>
  <c r="B566" i="20" s="1"/>
  <c r="C564" i="20" a="1"/>
  <c r="C564" i="20" s="1"/>
  <c r="C562" i="20" a="1"/>
  <c r="C562" i="20" s="1"/>
  <c r="C560" i="20" a="1"/>
  <c r="C560" i="20" s="1"/>
  <c r="B559" i="20" a="1"/>
  <c r="B559" i="20" s="1"/>
  <c r="C557" i="20" a="1"/>
  <c r="C557" i="20" s="1"/>
  <c r="D555" i="20" a="1"/>
  <c r="D555" i="20" s="1"/>
  <c r="A555" i="20" s="1"/>
  <c r="D553" i="20" a="1"/>
  <c r="D553" i="20" s="1"/>
  <c r="A553" i="20" s="1"/>
  <c r="B552" i="20" a="1"/>
  <c r="B552" i="20" s="1"/>
  <c r="B550" i="20" a="1"/>
  <c r="B550" i="20" s="1"/>
  <c r="B548" i="20" a="1"/>
  <c r="B548" i="20" s="1"/>
  <c r="D546" i="20" a="1"/>
  <c r="D546" i="20" s="1"/>
  <c r="A546" i="20" s="1"/>
  <c r="B545" i="20" a="1"/>
  <c r="B545" i="20" s="1"/>
  <c r="C543" i="20" a="1"/>
  <c r="C543" i="20" s="1"/>
  <c r="C541" i="20" a="1"/>
  <c r="C541" i="20" s="1"/>
  <c r="D539" i="20" a="1"/>
  <c r="D539" i="20" s="1"/>
  <c r="A539" i="20" s="1"/>
  <c r="D537" i="20" a="1"/>
  <c r="D537" i="20" s="1"/>
  <c r="A537" i="20" s="1"/>
  <c r="C534" i="20" a="1"/>
  <c r="C534" i="20" s="1"/>
  <c r="D532" i="20" a="1"/>
  <c r="D532" i="20" s="1"/>
  <c r="A532" i="20" s="1"/>
  <c r="B531" i="20" a="1"/>
  <c r="B531" i="20" s="1"/>
  <c r="B529" i="20" a="1"/>
  <c r="B529" i="20" s="1"/>
  <c r="D1185" i="20" a="1"/>
  <c r="D1185" i="20" s="1"/>
  <c r="A1185" i="20" s="1"/>
  <c r="C1058" i="20" a="1"/>
  <c r="C1058" i="20" s="1"/>
  <c r="B976" i="20" a="1"/>
  <c r="B976" i="20" s="1"/>
  <c r="B910" i="20" a="1"/>
  <c r="B910" i="20" s="1"/>
  <c r="B817" i="20" a="1"/>
  <c r="B817" i="20" s="1"/>
  <c r="B804" i="20" a="1"/>
  <c r="B804" i="20" s="1"/>
  <c r="B791" i="20" a="1"/>
  <c r="B791" i="20" s="1"/>
  <c r="D779" i="20" a="1"/>
  <c r="D779" i="20" s="1"/>
  <c r="A779" i="20" s="1"/>
  <c r="B769" i="20" a="1"/>
  <c r="B769" i="20" s="1"/>
  <c r="B758" i="20" a="1"/>
  <c r="B758" i="20" s="1"/>
  <c r="C747" i="20" a="1"/>
  <c r="C747" i="20" s="1"/>
  <c r="C736" i="20" a="1"/>
  <c r="C736" i="20" s="1"/>
  <c r="D729" i="20" a="1"/>
  <c r="D729" i="20" s="1"/>
  <c r="A729" i="20" s="1"/>
  <c r="B724" i="20" a="1"/>
  <c r="B724" i="20" s="1"/>
  <c r="D720" i="20" a="1"/>
  <c r="D720" i="20" s="1"/>
  <c r="A720" i="20" s="1"/>
  <c r="C717" i="20" a="1"/>
  <c r="C717" i="20" s="1"/>
  <c r="C709" i="20" a="1"/>
  <c r="C709" i="20" s="1"/>
  <c r="C706" i="20" a="1"/>
  <c r="C706" i="20" s="1"/>
  <c r="B704" i="20" a="1"/>
  <c r="B704" i="20" s="1"/>
  <c r="B701" i="20" a="1"/>
  <c r="B701" i="20" s="1"/>
  <c r="D698" i="20" a="1"/>
  <c r="D698" i="20" s="1"/>
  <c r="A698" i="20" s="1"/>
  <c r="B696" i="20" a="1"/>
  <c r="B696" i="20" s="1"/>
  <c r="D691" i="20" a="1"/>
  <c r="D691" i="20" s="1"/>
  <c r="A691" i="20" s="1"/>
  <c r="D689" i="20" a="1"/>
  <c r="D689" i="20" s="1"/>
  <c r="A689" i="20" s="1"/>
  <c r="C687" i="20" a="1"/>
  <c r="C687" i="20" s="1"/>
  <c r="B685" i="20" a="1"/>
  <c r="B685" i="20" s="1"/>
  <c r="B683" i="20" a="1"/>
  <c r="B683" i="20" s="1"/>
  <c r="B681" i="20" a="1"/>
  <c r="B681" i="20" s="1"/>
  <c r="C676" i="20" a="1"/>
  <c r="C676" i="20" s="1"/>
  <c r="D674" i="20" a="1"/>
  <c r="D674" i="20" s="1"/>
  <c r="A674" i="20" s="1"/>
  <c r="B671" i="20" a="1"/>
  <c r="B671" i="20" s="1"/>
  <c r="C669" i="20" a="1"/>
  <c r="C669" i="20" s="1"/>
  <c r="C667" i="20" a="1"/>
  <c r="C667" i="20" s="1"/>
  <c r="D665" i="20" a="1"/>
  <c r="D665" i="20" s="1"/>
  <c r="A665" i="20" s="1"/>
  <c r="B662" i="20" a="1"/>
  <c r="B662" i="20" s="1"/>
  <c r="C660" i="20" a="1"/>
  <c r="C660" i="20" s="1"/>
  <c r="C658" i="20" a="1"/>
  <c r="C658" i="20" s="1"/>
  <c r="D656" i="20" a="1"/>
  <c r="D656" i="20" s="1"/>
  <c r="A656" i="20" s="1"/>
  <c r="B653" i="20" a="1"/>
  <c r="B653" i="20" s="1"/>
  <c r="C651" i="20" a="1"/>
  <c r="C651" i="20" s="1"/>
  <c r="C649" i="20" a="1"/>
  <c r="C649" i="20" s="1"/>
  <c r="D647" i="20" a="1"/>
  <c r="D647" i="20" s="1"/>
  <c r="A647" i="20" s="1"/>
  <c r="B644" i="20" a="1"/>
  <c r="B644" i="20" s="1"/>
  <c r="C642" i="20" a="1"/>
  <c r="C642" i="20" s="1"/>
  <c r="C640" i="20" a="1"/>
  <c r="C640" i="20" s="1"/>
  <c r="D638" i="20" a="1"/>
  <c r="D638" i="20" s="1"/>
  <c r="A638" i="20" s="1"/>
  <c r="B635" i="20" a="1"/>
  <c r="B635" i="20" s="1"/>
  <c r="C633" i="20" a="1"/>
  <c r="C633" i="20" s="1"/>
  <c r="C631" i="20" a="1"/>
  <c r="C631" i="20" s="1"/>
  <c r="D629" i="20" a="1"/>
  <c r="D629" i="20" s="1"/>
  <c r="A629" i="20" s="1"/>
  <c r="B626" i="20" a="1"/>
  <c r="B626" i="20" s="1"/>
  <c r="C624" i="20" a="1"/>
  <c r="C624" i="20" s="1"/>
  <c r="C622" i="20" a="1"/>
  <c r="C622" i="20" s="1"/>
  <c r="D620" i="20" a="1"/>
  <c r="D620" i="20" s="1"/>
  <c r="A620" i="20" s="1"/>
  <c r="B617" i="20" a="1"/>
  <c r="B617" i="20" s="1"/>
  <c r="C615" i="20" a="1"/>
  <c r="C615" i="20" s="1"/>
  <c r="C613" i="20" a="1"/>
  <c r="C613" i="20" s="1"/>
  <c r="D611" i="20" a="1"/>
  <c r="D611" i="20" s="1"/>
  <c r="A611" i="20" s="1"/>
  <c r="B608" i="20" a="1"/>
  <c r="B608" i="20" s="1"/>
  <c r="C606" i="20" a="1"/>
  <c r="C606" i="20" s="1"/>
  <c r="C604" i="20" a="1"/>
  <c r="C604" i="20" s="1"/>
  <c r="D602" i="20" a="1"/>
  <c r="D602" i="20" s="1"/>
  <c r="A602" i="20" s="1"/>
  <c r="B599" i="20" a="1"/>
  <c r="B599" i="20" s="1"/>
  <c r="B597" i="20" a="1"/>
  <c r="B597" i="20" s="1"/>
  <c r="D593" i="20" a="1"/>
  <c r="D593" i="20" s="1"/>
  <c r="A593" i="20" s="1"/>
  <c r="B592" i="20" a="1"/>
  <c r="B592" i="20" s="1"/>
  <c r="C590" i="20" a="1"/>
  <c r="C590" i="20" s="1"/>
  <c r="D588" i="20" a="1"/>
  <c r="D588" i="20" s="1"/>
  <c r="A588" i="20" s="1"/>
  <c r="D586" i="20" a="1"/>
  <c r="D586" i="20" s="1"/>
  <c r="A586" i="20" s="1"/>
  <c r="D584" i="20" a="1"/>
  <c r="D584" i="20" s="1"/>
  <c r="A584" i="20" s="1"/>
  <c r="C583" i="20" a="1"/>
  <c r="C583" i="20" s="1"/>
  <c r="B578" i="20" a="1"/>
  <c r="B578" i="20" s="1"/>
  <c r="C576" i="20" a="1"/>
  <c r="C576" i="20" s="1"/>
  <c r="C574" i="20" a="1"/>
  <c r="C574" i="20" s="1"/>
  <c r="C572" i="20" a="1"/>
  <c r="C572" i="20" s="1"/>
  <c r="B571" i="20" a="1"/>
  <c r="B571" i="20" s="1"/>
  <c r="C569" i="20" a="1"/>
  <c r="C569" i="20" s="1"/>
  <c r="D567" i="20" a="1"/>
  <c r="D567" i="20" s="1"/>
  <c r="A567" i="20" s="1"/>
  <c r="D565" i="20" a="1"/>
  <c r="D565" i="20" s="1"/>
  <c r="A565" i="20" s="1"/>
  <c r="B564" i="20" a="1"/>
  <c r="B564" i="20" s="1"/>
  <c r="B562" i="20" a="1"/>
  <c r="B562" i="20" s="1"/>
  <c r="B560" i="20" a="1"/>
  <c r="B560" i="20" s="1"/>
  <c r="D558" i="20" a="1"/>
  <c r="D558" i="20" s="1"/>
  <c r="A558" i="20" s="1"/>
  <c r="B557" i="20" a="1"/>
  <c r="B557" i="20" s="1"/>
  <c r="C555" i="20" a="1"/>
  <c r="C555" i="20" s="1"/>
  <c r="C553" i="20" a="1"/>
  <c r="C553" i="20" s="1"/>
  <c r="D551" i="20" a="1"/>
  <c r="D551" i="20" s="1"/>
  <c r="A551" i="20" s="1"/>
  <c r="D549" i="20" a="1"/>
  <c r="D549" i="20" s="1"/>
  <c r="A549" i="20" s="1"/>
  <c r="C546" i="20" a="1"/>
  <c r="C546" i="20" s="1"/>
  <c r="D544" i="20" a="1"/>
  <c r="D544" i="20" s="1"/>
  <c r="A544" i="20" s="1"/>
  <c r="B543" i="20" a="1"/>
  <c r="B543" i="20" s="1"/>
  <c r="B541" i="20" a="1"/>
  <c r="B541" i="20" s="1"/>
  <c r="D1158" i="20" a="1"/>
  <c r="D1158" i="20" s="1"/>
  <c r="A1158" i="20" s="1"/>
  <c r="D1037" i="20" a="1"/>
  <c r="D1037" i="20" s="1"/>
  <c r="A1037" i="20" s="1"/>
  <c r="D965" i="20" a="1"/>
  <c r="D965" i="20" s="1"/>
  <c r="A965" i="20" s="1"/>
  <c r="B899" i="20" a="1"/>
  <c r="B899" i="20" s="1"/>
  <c r="B833" i="20" a="1"/>
  <c r="B833" i="20" s="1"/>
  <c r="D814" i="20" a="1"/>
  <c r="D814" i="20" s="1"/>
  <c r="A814" i="20" s="1"/>
  <c r="B789" i="20" a="1"/>
  <c r="B789" i="20" s="1"/>
  <c r="B767" i="20" a="1"/>
  <c r="B767" i="20" s="1"/>
  <c r="C756" i="20" a="1"/>
  <c r="C756" i="20" s="1"/>
  <c r="D734" i="20" a="1"/>
  <c r="D734" i="20" s="1"/>
  <c r="A734" i="20" s="1"/>
  <c r="C729" i="20" a="1"/>
  <c r="C729" i="20" s="1"/>
  <c r="C720" i="20" a="1"/>
  <c r="C720" i="20" s="1"/>
  <c r="B717" i="20" a="1"/>
  <c r="B717" i="20" s="1"/>
  <c r="B714" i="20" a="1"/>
  <c r="B714" i="20" s="1"/>
  <c r="D711" i="20" a="1"/>
  <c r="D711" i="20" s="1"/>
  <c r="A711" i="20" s="1"/>
  <c r="D708" i="20" a="1"/>
  <c r="D708" i="20" s="1"/>
  <c r="A708" i="20" s="1"/>
  <c r="B706" i="20" a="1"/>
  <c r="B706" i="20" s="1"/>
  <c r="B703" i="20" a="1"/>
  <c r="B703" i="20" s="1"/>
  <c r="D700" i="20" a="1"/>
  <c r="D700" i="20" s="1"/>
  <c r="A700" i="20" s="1"/>
  <c r="D697" i="20" a="1"/>
  <c r="D697" i="20" s="1"/>
  <c r="A697" i="20" s="1"/>
  <c r="D695" i="20" a="1"/>
  <c r="D695" i="20" s="1"/>
  <c r="A695" i="20" s="1"/>
  <c r="D693" i="20" a="1"/>
  <c r="D693" i="20" s="1"/>
  <c r="A693" i="20" s="1"/>
  <c r="C691" i="20" a="1"/>
  <c r="C691" i="20" s="1"/>
  <c r="B689" i="20" a="1"/>
  <c r="B689" i="20" s="1"/>
  <c r="B687" i="20" a="1"/>
  <c r="B687" i="20" s="1"/>
  <c r="D682" i="20" a="1"/>
  <c r="D682" i="20" s="1"/>
  <c r="A682" i="20" s="1"/>
  <c r="D680" i="20" a="1"/>
  <c r="D680" i="20" s="1"/>
  <c r="A680" i="20" s="1"/>
  <c r="C678" i="20" a="1"/>
  <c r="C678" i="20" s="1"/>
  <c r="B676" i="20" a="1"/>
  <c r="B676" i="20" s="1"/>
  <c r="C674" i="20" a="1"/>
  <c r="C674" i="20" s="1"/>
  <c r="D672" i="20" a="1"/>
  <c r="D672" i="20" s="1"/>
  <c r="A672" i="20" s="1"/>
  <c r="D670" i="20" a="1"/>
  <c r="D670" i="20" s="1"/>
  <c r="A670" i="20" s="1"/>
  <c r="B669" i="20" a="1"/>
  <c r="B669" i="20" s="1"/>
  <c r="B667" i="20" a="1"/>
  <c r="B667" i="20" s="1"/>
  <c r="C665" i="20" a="1"/>
  <c r="C665" i="20" s="1"/>
  <c r="D663" i="20" a="1"/>
  <c r="D663" i="20" s="1"/>
  <c r="A663" i="20" s="1"/>
  <c r="D661" i="20" a="1"/>
  <c r="D661" i="20" s="1"/>
  <c r="A661" i="20" s="1"/>
  <c r="B660" i="20" a="1"/>
  <c r="B660" i="20" s="1"/>
  <c r="B658" i="20" a="1"/>
  <c r="B658" i="20" s="1"/>
  <c r="C656" i="20" a="1"/>
  <c r="C656" i="20" s="1"/>
  <c r="D654" i="20" a="1"/>
  <c r="D654" i="20" s="1"/>
  <c r="A654" i="20" s="1"/>
  <c r="D652" i="20" a="1"/>
  <c r="D652" i="20" s="1"/>
  <c r="A652" i="20" s="1"/>
  <c r="B651" i="20" a="1"/>
  <c r="B651" i="20" s="1"/>
  <c r="B649" i="20" a="1"/>
  <c r="B649" i="20" s="1"/>
  <c r="C647" i="20" a="1"/>
  <c r="C647" i="20" s="1"/>
  <c r="D645" i="20" a="1"/>
  <c r="D645" i="20" s="1"/>
  <c r="A645" i="20" s="1"/>
  <c r="D643" i="20" a="1"/>
  <c r="D643" i="20" s="1"/>
  <c r="A643" i="20" s="1"/>
  <c r="B642" i="20" a="1"/>
  <c r="B642" i="20" s="1"/>
  <c r="B640" i="20" a="1"/>
  <c r="B640" i="20" s="1"/>
  <c r="C638" i="20" a="1"/>
  <c r="C638" i="20" s="1"/>
  <c r="D636" i="20" a="1"/>
  <c r="D636" i="20" s="1"/>
  <c r="A636" i="20" s="1"/>
  <c r="D634" i="20" a="1"/>
  <c r="D634" i="20" s="1"/>
  <c r="A634" i="20" s="1"/>
  <c r="B633" i="20" a="1"/>
  <c r="B633" i="20" s="1"/>
  <c r="B631" i="20" a="1"/>
  <c r="B631" i="20" s="1"/>
  <c r="C629" i="20" a="1"/>
  <c r="C629" i="20" s="1"/>
  <c r="D627" i="20" a="1"/>
  <c r="D627" i="20" s="1"/>
  <c r="A627" i="20" s="1"/>
  <c r="D625" i="20" a="1"/>
  <c r="D625" i="20" s="1"/>
  <c r="A625" i="20" s="1"/>
  <c r="B624" i="20" a="1"/>
  <c r="B624" i="20" s="1"/>
  <c r="B622" i="20" a="1"/>
  <c r="B622" i="20" s="1"/>
  <c r="C620" i="20" a="1"/>
  <c r="C620" i="20" s="1"/>
  <c r="D618" i="20" a="1"/>
  <c r="D618" i="20" s="1"/>
  <c r="A618" i="20" s="1"/>
  <c r="D616" i="20" a="1"/>
  <c r="D616" i="20" s="1"/>
  <c r="A616" i="20" s="1"/>
  <c r="B615" i="20" a="1"/>
  <c r="B615" i="20" s="1"/>
  <c r="B613" i="20" a="1"/>
  <c r="B613" i="20" s="1"/>
  <c r="C611" i="20" a="1"/>
  <c r="C611" i="20" s="1"/>
  <c r="D609" i="20" a="1"/>
  <c r="D609" i="20" s="1"/>
  <c r="A609" i="20" s="1"/>
  <c r="D607" i="20" a="1"/>
  <c r="D607" i="20" s="1"/>
  <c r="A607" i="20" s="1"/>
  <c r="B606" i="20" a="1"/>
  <c r="B606" i="20" s="1"/>
  <c r="B604" i="20" a="1"/>
  <c r="B604" i="20" s="1"/>
  <c r="C602" i="20" a="1"/>
  <c r="C602" i="20" s="1"/>
  <c r="D600" i="20" a="1"/>
  <c r="D600" i="20" s="1"/>
  <c r="A600" i="20" s="1"/>
  <c r="D598" i="20" a="1"/>
  <c r="D598" i="20" s="1"/>
  <c r="A598" i="20" s="1"/>
  <c r="D596" i="20" a="1"/>
  <c r="D596" i="20" s="1"/>
  <c r="A596" i="20" s="1"/>
  <c r="C595" i="20" a="1"/>
  <c r="C595" i="20" s="1"/>
  <c r="B590" i="20" a="1"/>
  <c r="B590" i="20" s="1"/>
  <c r="C588" i="20" a="1"/>
  <c r="C588" i="20" s="1"/>
  <c r="C586" i="20" a="1"/>
  <c r="C586" i="20" s="1"/>
  <c r="C584" i="20" a="1"/>
  <c r="C584" i="20" s="1"/>
  <c r="B583" i="20" a="1"/>
  <c r="B583" i="20" s="1"/>
  <c r="C581" i="20" a="1"/>
  <c r="C581" i="20" s="1"/>
  <c r="D579" i="20" a="1"/>
  <c r="D579" i="20" s="1"/>
  <c r="A579" i="20" s="1"/>
  <c r="D577" i="20" a="1"/>
  <c r="D577" i="20" s="1"/>
  <c r="A577" i="20" s="1"/>
  <c r="B576" i="20" a="1"/>
  <c r="B576" i="20" s="1"/>
  <c r="B574" i="20" a="1"/>
  <c r="B574" i="20" s="1"/>
  <c r="B572" i="20" a="1"/>
  <c r="B572" i="20" s="1"/>
  <c r="D570" i="20" a="1"/>
  <c r="D570" i="20" s="1"/>
  <c r="A570" i="20" s="1"/>
  <c r="B569" i="20" a="1"/>
  <c r="B569" i="20" s="1"/>
  <c r="C567" i="20" a="1"/>
  <c r="C567" i="20" s="1"/>
  <c r="C565" i="20" a="1"/>
  <c r="C565" i="20" s="1"/>
  <c r="D563" i="20" a="1"/>
  <c r="D563" i="20" s="1"/>
  <c r="A563" i="20" s="1"/>
  <c r="D561" i="20" a="1"/>
  <c r="D561" i="20" s="1"/>
  <c r="A561" i="20" s="1"/>
  <c r="C558" i="20" a="1"/>
  <c r="C558" i="20" s="1"/>
  <c r="D556" i="20" a="1"/>
  <c r="D556" i="20" s="1"/>
  <c r="A556" i="20" s="1"/>
  <c r="B555" i="20" a="1"/>
  <c r="B555" i="20" s="1"/>
  <c r="B553" i="20" a="1"/>
  <c r="B553" i="20" s="1"/>
  <c r="C551" i="20" a="1"/>
  <c r="C551" i="20" s="1"/>
  <c r="C549" i="20" a="1"/>
  <c r="C549" i="20" s="1"/>
  <c r="D547" i="20" a="1"/>
  <c r="D547" i="20" s="1"/>
  <c r="A547" i="20" s="1"/>
  <c r="B546" i="20" a="1"/>
  <c r="B546" i="20" s="1"/>
  <c r="C544" i="20" a="1"/>
  <c r="C544" i="20" s="1"/>
  <c r="D542" i="20" a="1"/>
  <c r="D542" i="20" s="1"/>
  <c r="A542" i="20" s="1"/>
  <c r="B539" i="20" a="1"/>
  <c r="B539" i="20" s="1"/>
  <c r="B537" i="20" a="1"/>
  <c r="B537" i="20" s="1"/>
  <c r="D533" i="20" a="1"/>
  <c r="D533" i="20" s="1"/>
  <c r="A533" i="20" s="1"/>
  <c r="B532" i="20" a="1"/>
  <c r="B532" i="20" s="1"/>
  <c r="C530" i="20" a="1"/>
  <c r="C530" i="20" s="1"/>
  <c r="C528" i="20" a="1"/>
  <c r="C528" i="20" s="1"/>
  <c r="D526" i="20" a="1"/>
  <c r="D526" i="20" s="1"/>
  <c r="A526" i="20" s="1"/>
  <c r="B525" i="20" a="1"/>
  <c r="B525" i="20" s="1"/>
  <c r="B523" i="20" a="1"/>
  <c r="B523" i="20" s="1"/>
  <c r="C521" i="20" a="1"/>
  <c r="C521" i="20" s="1"/>
  <c r="D519" i="20" a="1"/>
  <c r="D519" i="20" s="1"/>
  <c r="A519" i="20" s="1"/>
  <c r="D517" i="20" a="1"/>
  <c r="D517" i="20" s="1"/>
  <c r="A517" i="20" s="1"/>
  <c r="D515" i="20" a="1"/>
  <c r="D515" i="20" s="1"/>
  <c r="A515" i="20" s="1"/>
  <c r="B514" i="20" a="1"/>
  <c r="B514" i="20" s="1"/>
  <c r="D512" i="20" a="1"/>
  <c r="D512" i="20" s="1"/>
  <c r="A512" i="20" s="1"/>
  <c r="C511" i="20" a="1"/>
  <c r="C511" i="20" s="1"/>
  <c r="C509" i="20" a="1"/>
  <c r="C509" i="20" s="1"/>
  <c r="C507" i="20" a="1"/>
  <c r="C507" i="20" s="1"/>
  <c r="D503" i="20" a="1"/>
  <c r="D503" i="20" s="1"/>
  <c r="A503" i="20" s="1"/>
  <c r="D501" i="20" a="1"/>
  <c r="D501" i="20" s="1"/>
  <c r="A501" i="20" s="1"/>
  <c r="D499" i="20" a="1"/>
  <c r="D499" i="20" s="1"/>
  <c r="A499" i="20" s="1"/>
  <c r="B498" i="20" a="1"/>
  <c r="B498" i="20" s="1"/>
  <c r="B496" i="20" a="1"/>
  <c r="B496" i="20" s="1"/>
  <c r="C494" i="20" a="1"/>
  <c r="C494" i="20" s="1"/>
  <c r="D492" i="20" a="1"/>
  <c r="D492" i="20" s="1"/>
  <c r="A492" i="20" s="1"/>
  <c r="B491" i="20" a="1"/>
  <c r="B491" i="20" s="1"/>
  <c r="B489" i="20" a="1"/>
  <c r="B489" i="20" s="1"/>
  <c r="C487" i="20" a="1"/>
  <c r="C487" i="20" s="1"/>
  <c r="C485" i="20" a="1"/>
  <c r="C485" i="20" s="1"/>
  <c r="C483" i="20" a="1"/>
  <c r="C483" i="20" s="1"/>
  <c r="C481" i="20" a="1"/>
  <c r="C481" i="20" s="1"/>
  <c r="D479" i="20" a="1"/>
  <c r="D479" i="20" s="1"/>
  <c r="A479" i="20" s="1"/>
  <c r="B478" i="20" a="1"/>
  <c r="B478" i="20" s="1"/>
  <c r="C476" i="20" a="1"/>
  <c r="C476" i="20" s="1"/>
  <c r="C474" i="20" a="1"/>
  <c r="C474" i="20" s="1"/>
  <c r="C472" i="20" a="1"/>
  <c r="C472" i="20" s="1"/>
  <c r="C470" i="20" a="1"/>
  <c r="C470" i="20" s="1"/>
  <c r="D468" i="20" a="1"/>
  <c r="D468" i="20" s="1"/>
  <c r="A468" i="20" s="1"/>
  <c r="D466" i="20" a="1"/>
  <c r="D466" i="20" s="1"/>
  <c r="A466" i="20" s="1"/>
  <c r="C465" i="20" a="1"/>
  <c r="C465" i="20" s="1"/>
  <c r="C462" i="20" a="1"/>
  <c r="C462" i="20" s="1"/>
  <c r="C460" i="20" a="1"/>
  <c r="C460" i="20" s="1"/>
  <c r="B1140" i="20" a="1"/>
  <c r="B1140" i="20" s="1"/>
  <c r="C1020" i="20" a="1"/>
  <c r="C1020" i="20" s="1"/>
  <c r="D954" i="20" a="1"/>
  <c r="D954" i="20" s="1"/>
  <c r="A954" i="20" s="1"/>
  <c r="B888" i="20" a="1"/>
  <c r="B888" i="20" s="1"/>
  <c r="B829" i="20" a="1"/>
  <c r="B829" i="20" s="1"/>
  <c r="D812" i="20" a="1"/>
  <c r="D812" i="20" s="1"/>
  <c r="A812" i="20" s="1"/>
  <c r="D799" i="20" a="1"/>
  <c r="D799" i="20" s="1"/>
  <c r="A799" i="20" s="1"/>
  <c r="B787" i="20" a="1"/>
  <c r="B787" i="20" s="1"/>
  <c r="B776" i="20" a="1"/>
  <c r="B776" i="20" s="1"/>
  <c r="C765" i="20" a="1"/>
  <c r="C765" i="20" s="1"/>
  <c r="C754" i="20" a="1"/>
  <c r="C754" i="20" s="1"/>
  <c r="D743" i="20" a="1"/>
  <c r="D743" i="20" s="1"/>
  <c r="A743" i="20" s="1"/>
  <c r="C733" i="20" a="1"/>
  <c r="C733" i="20" s="1"/>
  <c r="D727" i="20" a="1"/>
  <c r="D727" i="20" s="1"/>
  <c r="A727" i="20" s="1"/>
  <c r="B723" i="20" a="1"/>
  <c r="B723" i="20" s="1"/>
  <c r="C719" i="20" a="1"/>
  <c r="C719" i="20" s="1"/>
  <c r="D716" i="20" a="1"/>
  <c r="D716" i="20" s="1"/>
  <c r="A716" i="20" s="1"/>
  <c r="D713" i="20" a="1"/>
  <c r="D713" i="20" s="1"/>
  <c r="A713" i="20" s="1"/>
  <c r="C711" i="20" a="1"/>
  <c r="C711" i="20" s="1"/>
  <c r="C708" i="20" a="1"/>
  <c r="C708" i="20" s="1"/>
  <c r="C700" i="20" a="1"/>
  <c r="C700" i="20" s="1"/>
  <c r="C697" i="20" a="1"/>
  <c r="C697" i="20" s="1"/>
  <c r="C695" i="20" a="1"/>
  <c r="C695" i="20" s="1"/>
  <c r="C693" i="20" a="1"/>
  <c r="C693" i="20" s="1"/>
  <c r="D688" i="20" a="1"/>
  <c r="D688" i="20" s="1"/>
  <c r="A688" i="20" s="1"/>
  <c r="D686" i="20" a="1"/>
  <c r="D686" i="20" s="1"/>
  <c r="A686" i="20" s="1"/>
  <c r="D684" i="20" a="1"/>
  <c r="D684" i="20" s="1"/>
  <c r="A684" i="20" s="1"/>
  <c r="C682" i="20" a="1"/>
  <c r="C682" i="20" s="1"/>
  <c r="B680" i="20" a="1"/>
  <c r="B680" i="20" s="1"/>
  <c r="B678" i="20" a="1"/>
  <c r="B678" i="20" s="1"/>
  <c r="B674" i="20" a="1"/>
  <c r="B674" i="20" s="1"/>
  <c r="C672" i="20" a="1"/>
  <c r="C672" i="20" s="1"/>
  <c r="C670" i="20" a="1"/>
  <c r="C670" i="20" s="1"/>
  <c r="D668" i="20" a="1"/>
  <c r="D668" i="20" s="1"/>
  <c r="A668" i="20" s="1"/>
  <c r="B665" i="20" a="1"/>
  <c r="B665" i="20" s="1"/>
  <c r="C663" i="20" a="1"/>
  <c r="C663" i="20" s="1"/>
  <c r="C661" i="20" a="1"/>
  <c r="C661" i="20" s="1"/>
  <c r="D659" i="20" a="1"/>
  <c r="D659" i="20" s="1"/>
  <c r="A659" i="20" s="1"/>
  <c r="B656" i="20" a="1"/>
  <c r="B656" i="20" s="1"/>
  <c r="C654" i="20" a="1"/>
  <c r="C654" i="20" s="1"/>
  <c r="C652" i="20" a="1"/>
  <c r="C652" i="20" s="1"/>
  <c r="D650" i="20" a="1"/>
  <c r="D650" i="20" s="1"/>
  <c r="A650" i="20" s="1"/>
  <c r="B647" i="20" a="1"/>
  <c r="B647" i="20" s="1"/>
  <c r="C645" i="20" a="1"/>
  <c r="C645" i="20" s="1"/>
  <c r="C643" i="20" a="1"/>
  <c r="C643" i="20" s="1"/>
  <c r="D641" i="20" a="1"/>
  <c r="D641" i="20" s="1"/>
  <c r="A641" i="20" s="1"/>
  <c r="B638" i="20" a="1"/>
  <c r="B638" i="20" s="1"/>
  <c r="C636" i="20" a="1"/>
  <c r="C636" i="20" s="1"/>
  <c r="C634" i="20" a="1"/>
  <c r="C634" i="20" s="1"/>
  <c r="D632" i="20" a="1"/>
  <c r="D632" i="20" s="1"/>
  <c r="A632" i="20" s="1"/>
  <c r="B629" i="20" a="1"/>
  <c r="B629" i="20" s="1"/>
  <c r="C627" i="20" a="1"/>
  <c r="C627" i="20" s="1"/>
  <c r="C625" i="20" a="1"/>
  <c r="C625" i="20" s="1"/>
  <c r="D623" i="20" a="1"/>
  <c r="D623" i="20" s="1"/>
  <c r="A623" i="20" s="1"/>
  <c r="B620" i="20" a="1"/>
  <c r="B620" i="20" s="1"/>
  <c r="C618" i="20" a="1"/>
  <c r="C618" i="20" s="1"/>
  <c r="C616" i="20" a="1"/>
  <c r="C616" i="20" s="1"/>
  <c r="D614" i="20" a="1"/>
  <c r="D614" i="20" s="1"/>
  <c r="A614" i="20" s="1"/>
  <c r="B611" i="20" a="1"/>
  <c r="B611" i="20" s="1"/>
  <c r="C609" i="20" a="1"/>
  <c r="C609" i="20" s="1"/>
  <c r="C607" i="20" a="1"/>
  <c r="C607" i="20" s="1"/>
  <c r="D605" i="20" a="1"/>
  <c r="D605" i="20" s="1"/>
  <c r="A605" i="20" s="1"/>
  <c r="B602" i="20" a="1"/>
  <c r="B602" i="20" s="1"/>
  <c r="C600" i="20" a="1"/>
  <c r="C600" i="20" s="1"/>
  <c r="C598" i="20" a="1"/>
  <c r="C598" i="20" s="1"/>
  <c r="C596" i="20" a="1"/>
  <c r="C596" i="20" s="1"/>
  <c r="B595" i="20" a="1"/>
  <c r="B595" i="20" s="1"/>
  <c r="C593" i="20" a="1"/>
  <c r="C593" i="20" s="1"/>
  <c r="D591" i="20" a="1"/>
  <c r="D591" i="20" s="1"/>
  <c r="A591" i="20" s="1"/>
  <c r="D589" i="20" a="1"/>
  <c r="D589" i="20" s="1"/>
  <c r="A589" i="20" s="1"/>
  <c r="B588" i="20" a="1"/>
  <c r="B588" i="20" s="1"/>
  <c r="B586" i="20" a="1"/>
  <c r="B586" i="20" s="1"/>
  <c r="B584" i="20" a="1"/>
  <c r="B584" i="20" s="1"/>
  <c r="D582" i="20" a="1"/>
  <c r="D582" i="20" s="1"/>
  <c r="A582" i="20" s="1"/>
  <c r="B581" i="20" a="1"/>
  <c r="B581" i="20" s="1"/>
  <c r="C579" i="20" a="1"/>
  <c r="C579" i="20" s="1"/>
  <c r="C577" i="20" a="1"/>
  <c r="C577" i="20" s="1"/>
  <c r="D575" i="20" a="1"/>
  <c r="D575" i="20" s="1"/>
  <c r="A575" i="20" s="1"/>
  <c r="D573" i="20" a="1"/>
  <c r="D573" i="20" s="1"/>
  <c r="A573" i="20" s="1"/>
  <c r="C570" i="20" a="1"/>
  <c r="C570" i="20" s="1"/>
  <c r="D568" i="20" a="1"/>
  <c r="D568" i="20" s="1"/>
  <c r="A568" i="20" s="1"/>
  <c r="B567" i="20" a="1"/>
  <c r="B567" i="20" s="1"/>
  <c r="B565" i="20" a="1"/>
  <c r="B565" i="20" s="1"/>
  <c r="C563" i="20" a="1"/>
  <c r="C563" i="20" s="1"/>
  <c r="C561" i="20" a="1"/>
  <c r="C561" i="20" s="1"/>
  <c r="D559" i="20" a="1"/>
  <c r="D559" i="20" s="1"/>
  <c r="A559" i="20" s="1"/>
  <c r="B558" i="20" a="1"/>
  <c r="B558" i="20" s="1"/>
  <c r="C556" i="20" a="1"/>
  <c r="C556" i="20" s="1"/>
  <c r="D554" i="20" a="1"/>
  <c r="D554" i="20" s="1"/>
  <c r="A554" i="20" s="1"/>
  <c r="B551" i="20" a="1"/>
  <c r="B551" i="20" s="1"/>
  <c r="B549" i="20" a="1"/>
  <c r="B549" i="20" s="1"/>
  <c r="D545" i="20" a="1"/>
  <c r="D545" i="20" s="1"/>
  <c r="A545" i="20" s="1"/>
  <c r="B544" i="20" a="1"/>
  <c r="B544" i="20" s="1"/>
  <c r="C542" i="20" a="1"/>
  <c r="C542" i="20" s="1"/>
  <c r="D540" i="20" a="1"/>
  <c r="D540" i="20" s="1"/>
  <c r="A540" i="20" s="1"/>
  <c r="D538" i="20" a="1"/>
  <c r="D538" i="20" s="1"/>
  <c r="A538" i="20" s="1"/>
  <c r="D536" i="20" a="1"/>
  <c r="D536" i="20" s="1"/>
  <c r="A536" i="20" s="1"/>
  <c r="C535" i="20" a="1"/>
  <c r="C535" i="20" s="1"/>
  <c r="B530" i="20" a="1"/>
  <c r="B530" i="20" s="1"/>
  <c r="B528" i="20" a="1"/>
  <c r="B528" i="20" s="1"/>
  <c r="C526" i="20" a="1"/>
  <c r="C526" i="20" s="1"/>
  <c r="D524" i="20" a="1"/>
  <c r="D524" i="20" s="1"/>
  <c r="A524" i="20" s="1"/>
  <c r="D522" i="20" a="1"/>
  <c r="D522" i="20" s="1"/>
  <c r="A522" i="20" s="1"/>
  <c r="B521" i="20" a="1"/>
  <c r="B521" i="20" s="1"/>
  <c r="C519" i="20" a="1"/>
  <c r="C519" i="20" s="1"/>
  <c r="C517" i="20" a="1"/>
  <c r="C517" i="20" s="1"/>
  <c r="C512" i="20" a="1"/>
  <c r="C512" i="20" s="1"/>
  <c r="B511" i="20" a="1"/>
  <c r="B511" i="20" s="1"/>
  <c r="B509" i="20" a="1"/>
  <c r="B509" i="20" s="1"/>
  <c r="B507" i="20" a="1"/>
  <c r="B507" i="20" s="1"/>
  <c r="C505" i="20" a="1"/>
  <c r="C505" i="20" s="1"/>
  <c r="C503" i="20" a="1"/>
  <c r="C503" i="20" s="1"/>
  <c r="C501" i="20" a="1"/>
  <c r="C501" i="20" s="1"/>
  <c r="D497" i="20" a="1"/>
  <c r="D497" i="20" s="1"/>
  <c r="A497" i="20" s="1"/>
  <c r="B494" i="20" a="1"/>
  <c r="B494" i="20" s="1"/>
  <c r="D490" i="20" a="1"/>
  <c r="D490" i="20" s="1"/>
  <c r="A490" i="20" s="1"/>
  <c r="D488" i="20" a="1"/>
  <c r="D488" i="20" s="1"/>
  <c r="A488" i="20" s="1"/>
  <c r="B487" i="20" a="1"/>
  <c r="B487" i="20" s="1"/>
  <c r="B485" i="20" a="1"/>
  <c r="B485" i="20" s="1"/>
  <c r="B483" i="20" a="1"/>
  <c r="B483" i="20" s="1"/>
  <c r="B481" i="20" a="1"/>
  <c r="B481" i="20" s="1"/>
  <c r="C479" i="20" a="1"/>
  <c r="C479" i="20" s="1"/>
  <c r="B476" i="20" a="1"/>
  <c r="B476" i="20" s="1"/>
  <c r="B474" i="20" a="1"/>
  <c r="B474" i="20" s="1"/>
  <c r="B472" i="20" a="1"/>
  <c r="B472" i="20" s="1"/>
  <c r="B470" i="20" a="1"/>
  <c r="B470" i="20" s="1"/>
  <c r="C468" i="20" a="1"/>
  <c r="C468" i="20" s="1"/>
  <c r="C466" i="20" a="1"/>
  <c r="C466" i="20" s="1"/>
  <c r="B465" i="20" a="1"/>
  <c r="B465" i="20" s="1"/>
  <c r="C463" i="20" a="1"/>
  <c r="C463" i="20" s="1"/>
  <c r="B462" i="20" a="1"/>
  <c r="B462" i="20" s="1"/>
  <c r="B460" i="20" a="1"/>
  <c r="B460" i="20" s="1"/>
  <c r="C458" i="20" a="1"/>
  <c r="C458" i="20" s="1"/>
  <c r="D456" i="20" a="1"/>
  <c r="D456" i="20" s="1"/>
  <c r="A456" i="20" s="1"/>
  <c r="D454" i="20" a="1"/>
  <c r="D454" i="20" s="1"/>
  <c r="A454" i="20" s="1"/>
  <c r="C453" i="20" a="1"/>
  <c r="C453" i="20" s="1"/>
  <c r="D449" i="20" a="1"/>
  <c r="D449" i="20" s="1"/>
  <c r="A449" i="20" s="1"/>
  <c r="D447" i="20" a="1"/>
  <c r="D447" i="20" s="1"/>
  <c r="A447" i="20" s="1"/>
  <c r="D445" i="20" a="1"/>
  <c r="D445" i="20" s="1"/>
  <c r="A445" i="20" s="1"/>
  <c r="B444" i="20" a="1"/>
  <c r="B444" i="20" s="1"/>
  <c r="C442" i="20" a="1"/>
  <c r="C442" i="20" s="1"/>
  <c r="C440" i="20" a="1"/>
  <c r="C440" i="20" s="1"/>
  <c r="D438" i="20" a="1"/>
  <c r="D438" i="20" s="1"/>
  <c r="A438" i="20" s="1"/>
  <c r="C437" i="20" a="1"/>
  <c r="C437" i="20" s="1"/>
  <c r="D435" i="20" a="1"/>
  <c r="D435" i="20" s="1"/>
  <c r="A435" i="20" s="1"/>
  <c r="B434" i="20" a="1"/>
  <c r="B434" i="20" s="1"/>
  <c r="D430" i="20" a="1"/>
  <c r="D430" i="20" s="1"/>
  <c r="A430" i="20" s="1"/>
  <c r="D428" i="20" a="1"/>
  <c r="D428" i="20" s="1"/>
  <c r="A428" i="20" s="1"/>
  <c r="B427" i="20" a="1"/>
  <c r="B427" i="20" s="1"/>
  <c r="B425" i="20" a="1"/>
  <c r="B425" i="20" s="1"/>
  <c r="C423" i="20" a="1"/>
  <c r="C423" i="20" s="1"/>
  <c r="D421" i="20" a="1"/>
  <c r="D421" i="20" s="1"/>
  <c r="A421" i="20" s="1"/>
  <c r="D1120" i="20" a="1"/>
  <c r="D1120" i="20" s="1"/>
  <c r="A1120" i="20" s="1"/>
  <c r="D1007" i="20" a="1"/>
  <c r="D1007" i="20" s="1"/>
  <c r="A1007" i="20" s="1"/>
  <c r="D943" i="20" a="1"/>
  <c r="D943" i="20" s="1"/>
  <c r="A943" i="20" s="1"/>
  <c r="D876" i="20" a="1"/>
  <c r="D876" i="20" s="1"/>
  <c r="A876" i="20" s="1"/>
  <c r="C825" i="20" a="1"/>
  <c r="C825" i="20" s="1"/>
  <c r="D810" i="20" a="1"/>
  <c r="D810" i="20" s="1"/>
  <c r="A810" i="20" s="1"/>
  <c r="C797" i="20" a="1"/>
  <c r="C797" i="20" s="1"/>
  <c r="B785" i="20" a="1"/>
  <c r="B785" i="20" s="1"/>
  <c r="C774" i="20" a="1"/>
  <c r="C774" i="20" s="1"/>
  <c r="D752" i="20" a="1"/>
  <c r="D752" i="20" s="1"/>
  <c r="A752" i="20" s="1"/>
  <c r="B733" i="20" a="1"/>
  <c r="B733" i="20" s="1"/>
  <c r="C722" i="20" a="1"/>
  <c r="C722" i="20" s="1"/>
  <c r="D718" i="20" a="1"/>
  <c r="D718" i="20" s="1"/>
  <c r="A718" i="20" s="1"/>
  <c r="D715" i="20" a="1"/>
  <c r="D715" i="20" s="1"/>
  <c r="A715" i="20" s="1"/>
  <c r="C713" i="20" a="1"/>
  <c r="C713" i="20" s="1"/>
  <c r="C710" i="20" a="1"/>
  <c r="C710" i="20" s="1"/>
  <c r="B708" i="20" a="1"/>
  <c r="B708" i="20" s="1"/>
  <c r="B705" i="20" a="1"/>
  <c r="B705" i="20" s="1"/>
  <c r="D702" i="20" a="1"/>
  <c r="D702" i="20" s="1"/>
  <c r="A702" i="20" s="1"/>
  <c r="D699" i="20" a="1"/>
  <c r="D699" i="20" s="1"/>
  <c r="A699" i="20" s="1"/>
  <c r="B697" i="20" a="1"/>
  <c r="B697" i="20" s="1"/>
  <c r="B695" i="20" a="1"/>
  <c r="B695" i="20" s="1"/>
  <c r="D692" i="20" a="1"/>
  <c r="D692" i="20" s="1"/>
  <c r="A692" i="20" s="1"/>
  <c r="D690" i="20" a="1"/>
  <c r="D690" i="20" s="1"/>
  <c r="A690" i="20" s="1"/>
  <c r="C688" i="20" a="1"/>
  <c r="C688" i="20" s="1"/>
  <c r="C686" i="20" a="1"/>
  <c r="C686" i="20" s="1"/>
  <c r="C684" i="20" a="1"/>
  <c r="C684" i="20" s="1"/>
  <c r="D679" i="20" a="1"/>
  <c r="D679" i="20" s="1"/>
  <c r="A679" i="20" s="1"/>
  <c r="D677" i="20" a="1"/>
  <c r="D677" i="20" s="1"/>
  <c r="A677" i="20" s="1"/>
  <c r="D675" i="20" a="1"/>
  <c r="D675" i="20" s="1"/>
  <c r="A675" i="20" s="1"/>
  <c r="D673" i="20" a="1"/>
  <c r="D673" i="20" s="1"/>
  <c r="A673" i="20" s="1"/>
  <c r="B672" i="20" a="1"/>
  <c r="B672" i="20" s="1"/>
  <c r="B670" i="20" a="1"/>
  <c r="B670" i="20" s="1"/>
  <c r="C668" i="20" a="1"/>
  <c r="C668" i="20" s="1"/>
  <c r="D666" i="20" a="1"/>
  <c r="D666" i="20" s="1"/>
  <c r="A666" i="20" s="1"/>
  <c r="D664" i="20" a="1"/>
  <c r="D664" i="20" s="1"/>
  <c r="A664" i="20" s="1"/>
  <c r="B663" i="20" a="1"/>
  <c r="B663" i="20" s="1"/>
  <c r="B661" i="20" a="1"/>
  <c r="B661" i="20" s="1"/>
  <c r="C659" i="20" a="1"/>
  <c r="C659" i="20" s="1"/>
  <c r="D657" i="20" a="1"/>
  <c r="D657" i="20" s="1"/>
  <c r="A657" i="20" s="1"/>
  <c r="D655" i="20" a="1"/>
  <c r="D655" i="20" s="1"/>
  <c r="A655" i="20" s="1"/>
  <c r="B654" i="20" a="1"/>
  <c r="B654" i="20" s="1"/>
  <c r="B652" i="20" a="1"/>
  <c r="B652" i="20" s="1"/>
  <c r="C650" i="20" a="1"/>
  <c r="C650" i="20" s="1"/>
  <c r="D648" i="20" a="1"/>
  <c r="D648" i="20" s="1"/>
  <c r="A648" i="20" s="1"/>
  <c r="D646" i="20" a="1"/>
  <c r="D646" i="20" s="1"/>
  <c r="A646" i="20" s="1"/>
  <c r="B645" i="20" a="1"/>
  <c r="B645" i="20" s="1"/>
  <c r="B643" i="20" a="1"/>
  <c r="B643" i="20" s="1"/>
  <c r="C641" i="20" a="1"/>
  <c r="C641" i="20" s="1"/>
  <c r="D639" i="20" a="1"/>
  <c r="D639" i="20" s="1"/>
  <c r="A639" i="20" s="1"/>
  <c r="D637" i="20" a="1"/>
  <c r="D637" i="20" s="1"/>
  <c r="A637" i="20" s="1"/>
  <c r="B636" i="20" a="1"/>
  <c r="B636" i="20" s="1"/>
  <c r="B634" i="20" a="1"/>
  <c r="B634" i="20" s="1"/>
  <c r="C632" i="20" a="1"/>
  <c r="C632" i="20" s="1"/>
  <c r="D630" i="20" a="1"/>
  <c r="D630" i="20" s="1"/>
  <c r="A630" i="20" s="1"/>
  <c r="D628" i="20" a="1"/>
  <c r="D628" i="20" s="1"/>
  <c r="A628" i="20" s="1"/>
  <c r="B627" i="20" a="1"/>
  <c r="B627" i="20" s="1"/>
  <c r="B625" i="20" a="1"/>
  <c r="B625" i="20" s="1"/>
  <c r="C623" i="20" a="1"/>
  <c r="C623" i="20" s="1"/>
  <c r="D621" i="20" a="1"/>
  <c r="D621" i="20" s="1"/>
  <c r="A621" i="20" s="1"/>
  <c r="D619" i="20" a="1"/>
  <c r="D619" i="20" s="1"/>
  <c r="A619" i="20" s="1"/>
  <c r="B618" i="20" a="1"/>
  <c r="B618" i="20" s="1"/>
  <c r="B616" i="20" a="1"/>
  <c r="B616" i="20" s="1"/>
  <c r="C614" i="20" a="1"/>
  <c r="C614" i="20" s="1"/>
  <c r="D612" i="20" a="1"/>
  <c r="D612" i="20" s="1"/>
  <c r="A612" i="20" s="1"/>
  <c r="D610" i="20" a="1"/>
  <c r="D610" i="20" s="1"/>
  <c r="A610" i="20" s="1"/>
  <c r="B609" i="20" a="1"/>
  <c r="B609" i="20" s="1"/>
  <c r="B607" i="20" a="1"/>
  <c r="B607" i="20" s="1"/>
  <c r="C605" i="20" a="1"/>
  <c r="C605" i="20" s="1"/>
  <c r="D603" i="20" a="1"/>
  <c r="D603" i="20" s="1"/>
  <c r="A603" i="20" s="1"/>
  <c r="D601" i="20" a="1"/>
  <c r="D601" i="20" s="1"/>
  <c r="A601" i="20" s="1"/>
  <c r="B600" i="20" a="1"/>
  <c r="B600" i="20" s="1"/>
  <c r="B598" i="20" a="1"/>
  <c r="B598" i="20" s="1"/>
  <c r="B596" i="20" a="1"/>
  <c r="B596" i="20" s="1"/>
  <c r="D594" i="20" a="1"/>
  <c r="D594" i="20" s="1"/>
  <c r="A594" i="20" s="1"/>
  <c r="B593" i="20" a="1"/>
  <c r="B593" i="20" s="1"/>
  <c r="C591" i="20" a="1"/>
  <c r="C591" i="20" s="1"/>
  <c r="C589" i="20" a="1"/>
  <c r="C589" i="20" s="1"/>
  <c r="D587" i="20" a="1"/>
  <c r="D587" i="20" s="1"/>
  <c r="A587" i="20" s="1"/>
  <c r="D585" i="20" a="1"/>
  <c r="D585" i="20" s="1"/>
  <c r="A585" i="20" s="1"/>
  <c r="C582" i="20" a="1"/>
  <c r="C582" i="20" s="1"/>
  <c r="D580" i="20" a="1"/>
  <c r="D580" i="20" s="1"/>
  <c r="A580" i="20" s="1"/>
  <c r="B579" i="20" a="1"/>
  <c r="B579" i="20" s="1"/>
  <c r="B577" i="20" a="1"/>
  <c r="B577" i="20" s="1"/>
  <c r="C575" i="20" a="1"/>
  <c r="C575" i="20" s="1"/>
  <c r="C573" i="20" a="1"/>
  <c r="C573" i="20" s="1"/>
  <c r="D571" i="20" a="1"/>
  <c r="D571" i="20" s="1"/>
  <c r="A571" i="20" s="1"/>
  <c r="B570" i="20" a="1"/>
  <c r="B570" i="20" s="1"/>
  <c r="C568" i="20" a="1"/>
  <c r="C568" i="20" s="1"/>
  <c r="D566" i="20" a="1"/>
  <c r="D566" i="20" s="1"/>
  <c r="A566" i="20" s="1"/>
  <c r="B563" i="20" a="1"/>
  <c r="B563" i="20" s="1"/>
  <c r="B561" i="20" a="1"/>
  <c r="B561" i="20" s="1"/>
  <c r="D557" i="20" a="1"/>
  <c r="D557" i="20" s="1"/>
  <c r="A557" i="20" s="1"/>
  <c r="B556" i="20" a="1"/>
  <c r="B556" i="20" s="1"/>
  <c r="C554" i="20" a="1"/>
  <c r="C554" i="20" s="1"/>
  <c r="D552" i="20" a="1"/>
  <c r="D552" i="20" s="1"/>
  <c r="A552" i="20" s="1"/>
  <c r="D550" i="20" a="1"/>
  <c r="D550" i="20" s="1"/>
  <c r="A550" i="20" s="1"/>
  <c r="D548" i="20" a="1"/>
  <c r="D548" i="20" s="1"/>
  <c r="A548" i="20" s="1"/>
  <c r="C547" i="20" a="1"/>
  <c r="C547" i="20" s="1"/>
  <c r="B542" i="20" a="1"/>
  <c r="B542" i="20" s="1"/>
  <c r="C540" i="20" a="1"/>
  <c r="C540" i="20" s="1"/>
  <c r="C538" i="20" a="1"/>
  <c r="C538" i="20" s="1"/>
  <c r="C536" i="20" a="1"/>
  <c r="C536" i="20" s="1"/>
  <c r="B535" i="20" a="1"/>
  <c r="B535" i="20" s="1"/>
  <c r="C533" i="20" a="1"/>
  <c r="C533" i="20" s="1"/>
  <c r="D531" i="20" a="1"/>
  <c r="D531" i="20" s="1"/>
  <c r="A531" i="20" s="1"/>
  <c r="D529" i="20" a="1"/>
  <c r="D529" i="20" s="1"/>
  <c r="A529" i="20" s="1"/>
  <c r="D527" i="20" a="1"/>
  <c r="D527" i="20" s="1"/>
  <c r="A527" i="20" s="1"/>
  <c r="B526" i="20" a="1"/>
  <c r="B526" i="20" s="1"/>
  <c r="C524" i="20" a="1"/>
  <c r="C524" i="20" s="1"/>
  <c r="C522" i="20" a="1"/>
  <c r="C522" i="20" s="1"/>
  <c r="D520" i="20" a="1"/>
  <c r="D520" i="20" s="1"/>
  <c r="A520" i="20" s="1"/>
  <c r="B519" i="20" a="1"/>
  <c r="B519" i="20" s="1"/>
  <c r="B517" i="20" a="1"/>
  <c r="B517" i="20" s="1"/>
  <c r="C515" i="20" a="1"/>
  <c r="C515" i="20" s="1"/>
  <c r="D513" i="20" a="1"/>
  <c r="D513" i="20" s="1"/>
  <c r="A513" i="20" s="1"/>
  <c r="B512" i="20" a="1"/>
  <c r="B512" i="20" s="1"/>
  <c r="D510" i="20" a="1"/>
  <c r="D510" i="20" s="1"/>
  <c r="A510" i="20" s="1"/>
  <c r="D508" i="20" a="1"/>
  <c r="D508" i="20" s="1"/>
  <c r="A508" i="20" s="1"/>
  <c r="D506" i="20" a="1"/>
  <c r="D506" i="20" s="1"/>
  <c r="A506" i="20" s="1"/>
  <c r="B505" i="20" a="1"/>
  <c r="B505" i="20" s="1"/>
  <c r="B503" i="20" a="1"/>
  <c r="B503" i="20" s="1"/>
  <c r="B501" i="20" a="1"/>
  <c r="B501" i="20" s="1"/>
  <c r="C499" i="20" a="1"/>
  <c r="C499" i="20" s="1"/>
  <c r="C497" i="20" a="1"/>
  <c r="C497" i="20" s="1"/>
  <c r="D495" i="20" a="1"/>
  <c r="D495" i="20" s="1"/>
  <c r="A495" i="20" s="1"/>
  <c r="D493" i="20" a="1"/>
  <c r="D493" i="20" s="1"/>
  <c r="A493" i="20" s="1"/>
  <c r="C492" i="20" a="1"/>
  <c r="C492" i="20" s="1"/>
  <c r="C490" i="20" a="1"/>
  <c r="C490" i="20" s="1"/>
  <c r="C488" i="20" a="1"/>
  <c r="C488" i="20" s="1"/>
  <c r="D486" i="20" a="1"/>
  <c r="D486" i="20" s="1"/>
  <c r="A486" i="20" s="1"/>
  <c r="D484" i="20" a="1"/>
  <c r="D484" i="20" s="1"/>
  <c r="A484" i="20" s="1"/>
  <c r="D482" i="20" a="1"/>
  <c r="D482" i="20" s="1"/>
  <c r="A482" i="20" s="1"/>
  <c r="D480" i="20" a="1"/>
  <c r="D480" i="20" s="1"/>
  <c r="A480" i="20" s="1"/>
  <c r="B479" i="20" a="1"/>
  <c r="B479" i="20" s="1"/>
  <c r="D477" i="20" a="1"/>
  <c r="D477" i="20" s="1"/>
  <c r="A477" i="20" s="1"/>
  <c r="D475" i="20" a="1"/>
  <c r="D475" i="20" s="1"/>
  <c r="A475" i="20" s="1"/>
  <c r="D473" i="20" a="1"/>
  <c r="D473" i="20" s="1"/>
  <c r="A473" i="20" s="1"/>
  <c r="D471" i="20" a="1"/>
  <c r="D471" i="20" s="1"/>
  <c r="A471" i="20" s="1"/>
  <c r="D469" i="20" a="1"/>
  <c r="D469" i="20" s="1"/>
  <c r="A469" i="20" s="1"/>
  <c r="B468" i="20" a="1"/>
  <c r="B468" i="20" s="1"/>
  <c r="B466" i="20" a="1"/>
  <c r="B466" i="20" s="1"/>
  <c r="D464" i="20" a="1"/>
  <c r="D464" i="20" s="1"/>
  <c r="A464" i="20" s="1"/>
  <c r="B463" i="20" a="1"/>
  <c r="B463" i="20" s="1"/>
  <c r="D461" i="20" a="1"/>
  <c r="D461" i="20" s="1"/>
  <c r="A461" i="20" s="1"/>
  <c r="B458" i="20" a="1"/>
  <c r="B458" i="20" s="1"/>
  <c r="C456" i="20" a="1"/>
  <c r="C456" i="20" s="1"/>
  <c r="C454" i="20" a="1"/>
  <c r="C454" i="20" s="1"/>
  <c r="B453" i="20" a="1"/>
  <c r="B453" i="20" s="1"/>
  <c r="C539" i="20" a="1"/>
  <c r="C539" i="20" s="1"/>
  <c r="D528" i="20" a="1"/>
  <c r="D528" i="20" s="1"/>
  <c r="A528" i="20" s="1"/>
  <c r="C523" i="20" a="1"/>
  <c r="C523" i="20" s="1"/>
  <c r="B518" i="20" a="1"/>
  <c r="B518" i="20" s="1"/>
  <c r="B513" i="20" a="1"/>
  <c r="B513" i="20" s="1"/>
  <c r="D507" i="20" a="1"/>
  <c r="D507" i="20" s="1"/>
  <c r="A507" i="20" s="1"/>
  <c r="B502" i="20" a="1"/>
  <c r="B502" i="20" s="1"/>
  <c r="C496" i="20" a="1"/>
  <c r="C496" i="20" s="1"/>
  <c r="C491" i="20" a="1"/>
  <c r="C491" i="20" s="1"/>
  <c r="D485" i="20" a="1"/>
  <c r="D485" i="20" s="1"/>
  <c r="A485" i="20" s="1"/>
  <c r="D474" i="20" a="1"/>
  <c r="D474" i="20" s="1"/>
  <c r="A474" i="20" s="1"/>
  <c r="D463" i="20" a="1"/>
  <c r="D463" i="20" s="1"/>
  <c r="A463" i="20" s="1"/>
  <c r="B459" i="20" a="1"/>
  <c r="B459" i="20" s="1"/>
  <c r="C455" i="20" a="1"/>
  <c r="C455" i="20" s="1"/>
  <c r="B452" i="20" a="1"/>
  <c r="B452" i="20" s="1"/>
  <c r="C449" i="20" a="1"/>
  <c r="C449" i="20" s="1"/>
  <c r="C446" i="20" a="1"/>
  <c r="C446" i="20" s="1"/>
  <c r="B441" i="20" a="1"/>
  <c r="B441" i="20" s="1"/>
  <c r="B436" i="20" a="1"/>
  <c r="B436" i="20" s="1"/>
  <c r="D433" i="20" a="1"/>
  <c r="D433" i="20" s="1"/>
  <c r="A433" i="20" s="1"/>
  <c r="B432" i="20" a="1"/>
  <c r="B432" i="20" s="1"/>
  <c r="D429" i="20" a="1"/>
  <c r="D429" i="20" s="1"/>
  <c r="A429" i="20" s="1"/>
  <c r="D427" i="20" a="1"/>
  <c r="D427" i="20" s="1"/>
  <c r="A427" i="20" s="1"/>
  <c r="C425" i="20" a="1"/>
  <c r="C425" i="20" s="1"/>
  <c r="B423" i="20" a="1"/>
  <c r="B423" i="20" s="1"/>
  <c r="B421" i="20" a="1"/>
  <c r="B421" i="20" s="1"/>
  <c r="B419" i="20" a="1"/>
  <c r="B419" i="20" s="1"/>
  <c r="C417" i="20" a="1"/>
  <c r="C417" i="20" s="1"/>
  <c r="C415" i="20" a="1"/>
  <c r="C415" i="20" s="1"/>
  <c r="D413" i="20" a="1"/>
  <c r="D413" i="20" s="1"/>
  <c r="A413" i="20" s="1"/>
  <c r="B412" i="20" a="1"/>
  <c r="B412" i="20" s="1"/>
  <c r="B410" i="20" a="1"/>
  <c r="B410" i="20" s="1"/>
  <c r="C408" i="20" a="1"/>
  <c r="C408" i="20" s="1"/>
  <c r="D406" i="20" a="1"/>
  <c r="D406" i="20" s="1"/>
  <c r="A406" i="20" s="1"/>
  <c r="B405" i="20" a="1"/>
  <c r="B405" i="20" s="1"/>
  <c r="C403" i="20" a="1"/>
  <c r="C403" i="20" s="1"/>
  <c r="D401" i="20" a="1"/>
  <c r="D401" i="20" s="1"/>
  <c r="A401" i="20" s="1"/>
  <c r="D399" i="20" a="1"/>
  <c r="D399" i="20" s="1"/>
  <c r="A399" i="20" s="1"/>
  <c r="D397" i="20" a="1"/>
  <c r="D397" i="20" s="1"/>
  <c r="A397" i="20" s="1"/>
  <c r="B396" i="20" a="1"/>
  <c r="B396" i="20" s="1"/>
  <c r="D394" i="20" a="1"/>
  <c r="D394" i="20" s="1"/>
  <c r="A394" i="20" s="1"/>
  <c r="B393" i="20" a="1"/>
  <c r="B393" i="20" s="1"/>
  <c r="B391" i="20" a="1"/>
  <c r="B391" i="20" s="1"/>
  <c r="B389" i="20" a="1"/>
  <c r="B389" i="20" s="1"/>
  <c r="C387" i="20" a="1"/>
  <c r="C387" i="20" s="1"/>
  <c r="D385" i="20" a="1"/>
  <c r="D385" i="20" s="1"/>
  <c r="A385" i="20" s="1"/>
  <c r="B384" i="20" a="1"/>
  <c r="B384" i="20" s="1"/>
  <c r="C382" i="20" a="1"/>
  <c r="C382" i="20" s="1"/>
  <c r="D380" i="20" a="1"/>
  <c r="D380" i="20" s="1"/>
  <c r="A380" i="20" s="1"/>
  <c r="B379" i="20" a="1"/>
  <c r="B379" i="20" s="1"/>
  <c r="B377" i="20" a="1"/>
  <c r="B377" i="20" s="1"/>
  <c r="D375" i="20" a="1"/>
  <c r="D375" i="20" s="1"/>
  <c r="A375" i="20" s="1"/>
  <c r="B372" i="20" a="1"/>
  <c r="B372" i="20" s="1"/>
  <c r="C370" i="20" a="1"/>
  <c r="C370" i="20" s="1"/>
  <c r="D368" i="20" a="1"/>
  <c r="D368" i="20" s="1"/>
  <c r="A368" i="20" s="1"/>
  <c r="B367" i="20" a="1"/>
  <c r="B367" i="20" s="1"/>
  <c r="B365" i="20" a="1"/>
  <c r="B365" i="20" s="1"/>
  <c r="D363" i="20" a="1"/>
  <c r="D363" i="20" s="1"/>
  <c r="A363" i="20" s="1"/>
  <c r="B362" i="20" a="1"/>
  <c r="B362" i="20" s="1"/>
  <c r="C360" i="20" a="1"/>
  <c r="C360" i="20" s="1"/>
  <c r="D358" i="20" a="1"/>
  <c r="D358" i="20" s="1"/>
  <c r="A358" i="20" s="1"/>
  <c r="B357" i="20" a="1"/>
  <c r="B357" i="20" s="1"/>
  <c r="C355" i="20" a="1"/>
  <c r="C355" i="20" s="1"/>
  <c r="D353" i="20" a="1"/>
  <c r="D353" i="20" s="1"/>
  <c r="A353" i="20" s="1"/>
  <c r="B352" i="20" a="1"/>
  <c r="B352" i="20" s="1"/>
  <c r="D350" i="20" a="1"/>
  <c r="D350" i="20" s="1"/>
  <c r="A350" i="20" s="1"/>
  <c r="B349" i="20" a="1"/>
  <c r="B349" i="20" s="1"/>
  <c r="C347" i="20" a="1"/>
  <c r="C347" i="20" s="1"/>
  <c r="D345" i="20" a="1"/>
  <c r="D345" i="20" s="1"/>
  <c r="A345" i="20" s="1"/>
  <c r="D343" i="20" a="1"/>
  <c r="D343" i="20" s="1"/>
  <c r="A343" i="20" s="1"/>
  <c r="C342" i="20" a="1"/>
  <c r="C342" i="20" s="1"/>
  <c r="D340" i="20" a="1"/>
  <c r="D340" i="20" s="1"/>
  <c r="A340" i="20" s="1"/>
  <c r="D337" i="20" a="1"/>
  <c r="D337" i="20" s="1"/>
  <c r="A337" i="20" s="1"/>
  <c r="D335" i="20" a="1"/>
  <c r="D335" i="20" s="1"/>
  <c r="A335" i="20" s="1"/>
  <c r="B334" i="20" a="1"/>
  <c r="B334" i="20" s="1"/>
  <c r="C332" i="20" a="1"/>
  <c r="C332" i="20" s="1"/>
  <c r="C330" i="20" a="1"/>
  <c r="C330" i="20" s="1"/>
  <c r="D328" i="20" a="1"/>
  <c r="D328" i="20" s="1"/>
  <c r="A328" i="20" s="1"/>
  <c r="D326" i="20" a="1"/>
  <c r="D326" i="20" s="1"/>
  <c r="A326" i="20" s="1"/>
  <c r="B325" i="20" a="1"/>
  <c r="B325" i="20" s="1"/>
  <c r="D323" i="20" a="1"/>
  <c r="D323" i="20" s="1"/>
  <c r="A323" i="20" s="1"/>
  <c r="B322" i="20" a="1"/>
  <c r="B322" i="20" s="1"/>
  <c r="C320" i="20" a="1"/>
  <c r="C320" i="20" s="1"/>
  <c r="B319" i="20" a="1"/>
  <c r="B319" i="20" s="1"/>
  <c r="D317" i="20" a="1"/>
  <c r="D317" i="20" s="1"/>
  <c r="A317" i="20" s="1"/>
  <c r="B316" i="20" a="1"/>
  <c r="B316" i="20" s="1"/>
  <c r="B314" i="20" a="1"/>
  <c r="B314" i="20" s="1"/>
  <c r="C312" i="20" a="1"/>
  <c r="C312" i="20" s="1"/>
  <c r="B311" i="20" a="1"/>
  <c r="B311" i="20" s="1"/>
  <c r="D309" i="20" a="1"/>
  <c r="D309" i="20" s="1"/>
  <c r="A309" i="20" s="1"/>
  <c r="B308" i="20" a="1"/>
  <c r="B308" i="20" s="1"/>
  <c r="C306" i="20" a="1"/>
  <c r="C306" i="20" s="1"/>
  <c r="B305" i="20" a="1"/>
  <c r="B305" i="20" s="1"/>
  <c r="D303" i="20" a="1"/>
  <c r="D303" i="20" s="1"/>
  <c r="A303" i="20" s="1"/>
  <c r="B302" i="20" a="1"/>
  <c r="B302" i="20" s="1"/>
  <c r="B300" i="20" a="1"/>
  <c r="B300" i="20" s="1"/>
  <c r="C298" i="20" a="1"/>
  <c r="C298" i="20" s="1"/>
  <c r="B297" i="20" a="1"/>
  <c r="B297" i="20" s="1"/>
  <c r="C295" i="20" a="1"/>
  <c r="C295" i="20" s="1"/>
  <c r="C293" i="20" a="1"/>
  <c r="C293" i="20" s="1"/>
  <c r="B292" i="20" a="1"/>
  <c r="B292" i="20" s="1"/>
  <c r="D288" i="20" a="1"/>
  <c r="D288" i="20" s="1"/>
  <c r="A288" i="20" s="1"/>
  <c r="B287" i="20" a="1"/>
  <c r="B287" i="20" s="1"/>
  <c r="C285" i="20" a="1"/>
  <c r="C285" i="20" s="1"/>
  <c r="B282" i="20" a="1"/>
  <c r="B282" i="20" s="1"/>
  <c r="C280" i="20" a="1"/>
  <c r="C280" i="20" s="1"/>
  <c r="D278" i="20" a="1"/>
  <c r="D278" i="20" s="1"/>
  <c r="A278" i="20" s="1"/>
  <c r="C277" i="20" a="1"/>
  <c r="C277" i="20" s="1"/>
  <c r="C275" i="20" a="1"/>
  <c r="C275" i="20" s="1"/>
  <c r="B274" i="20" a="1"/>
  <c r="B274" i="20" s="1"/>
  <c r="B272" i="20" a="1"/>
  <c r="B272" i="20" s="1"/>
  <c r="B270" i="20" a="1"/>
  <c r="B270" i="20" s="1"/>
  <c r="C268" i="20" a="1"/>
  <c r="C268" i="20" s="1"/>
  <c r="D266" i="20" a="1"/>
  <c r="D266" i="20" s="1"/>
  <c r="A266" i="20" s="1"/>
  <c r="D264" i="20" a="1"/>
  <c r="D264" i="20" s="1"/>
  <c r="A264" i="20" s="1"/>
  <c r="B263" i="20" a="1"/>
  <c r="B263" i="20" s="1"/>
  <c r="C261" i="20" a="1"/>
  <c r="C261" i="20" s="1"/>
  <c r="B258" i="20" a="1"/>
  <c r="B258" i="20" s="1"/>
  <c r="C256" i="20" a="1"/>
  <c r="C256" i="20" s="1"/>
  <c r="D254" i="20" a="1"/>
  <c r="D254" i="20" s="1"/>
  <c r="A254" i="20" s="1"/>
  <c r="C253" i="20" a="1"/>
  <c r="C253" i="20" s="1"/>
  <c r="C251" i="20" a="1"/>
  <c r="C251" i="20" s="1"/>
  <c r="B250" i="20" a="1"/>
  <c r="B250" i="20" s="1"/>
  <c r="D246" i="20" a="1"/>
  <c r="D246" i="20" s="1"/>
  <c r="A246" i="20" s="1"/>
  <c r="B245" i="20" a="1"/>
  <c r="B245" i="20" s="1"/>
  <c r="C243" i="20" a="1"/>
  <c r="C243" i="20" s="1"/>
  <c r="B240" i="20" a="1"/>
  <c r="B240" i="20" s="1"/>
  <c r="C238" i="20" a="1"/>
  <c r="C238" i="20" s="1"/>
  <c r="C537" i="20" a="1"/>
  <c r="C537" i="20" s="1"/>
  <c r="C527" i="20" a="1"/>
  <c r="C527" i="20" s="1"/>
  <c r="D521" i="20" a="1"/>
  <c r="D521" i="20" s="1"/>
  <c r="A521" i="20" s="1"/>
  <c r="C516" i="20" a="1"/>
  <c r="C516" i="20" s="1"/>
  <c r="D511" i="20" a="1"/>
  <c r="D511" i="20" s="1"/>
  <c r="A511" i="20" s="1"/>
  <c r="B506" i="20" a="1"/>
  <c r="B506" i="20" s="1"/>
  <c r="C500" i="20" a="1"/>
  <c r="C500" i="20" s="1"/>
  <c r="B495" i="20" a="1"/>
  <c r="B495" i="20" s="1"/>
  <c r="D489" i="20" a="1"/>
  <c r="D489" i="20" s="1"/>
  <c r="A489" i="20" s="1"/>
  <c r="B484" i="20" a="1"/>
  <c r="B484" i="20" s="1"/>
  <c r="B473" i="20" a="1"/>
  <c r="B473" i="20" s="1"/>
  <c r="C467" i="20" a="1"/>
  <c r="C467" i="20" s="1"/>
  <c r="D462" i="20" a="1"/>
  <c r="D462" i="20" s="1"/>
  <c r="A462" i="20" s="1"/>
  <c r="D458" i="20" a="1"/>
  <c r="D458" i="20" s="1"/>
  <c r="A458" i="20" s="1"/>
  <c r="B455" i="20" a="1"/>
  <c r="B455" i="20" s="1"/>
  <c r="D451" i="20" a="1"/>
  <c r="D451" i="20" s="1"/>
  <c r="A451" i="20" s="1"/>
  <c r="D448" i="20" a="1"/>
  <c r="D448" i="20" s="1"/>
  <c r="A448" i="20" s="1"/>
  <c r="B446" i="20" a="1"/>
  <c r="B446" i="20" s="1"/>
  <c r="C443" i="20" a="1"/>
  <c r="C443" i="20" s="1"/>
  <c r="D440" i="20" a="1"/>
  <c r="D440" i="20" s="1"/>
  <c r="A440" i="20" s="1"/>
  <c r="B438" i="20" a="1"/>
  <c r="B438" i="20" s="1"/>
  <c r="C433" i="20" a="1"/>
  <c r="C433" i="20" s="1"/>
  <c r="D431" i="20" a="1"/>
  <c r="D431" i="20" s="1"/>
  <c r="A431" i="20" s="1"/>
  <c r="C429" i="20" a="1"/>
  <c r="C429" i="20" s="1"/>
  <c r="C427" i="20" a="1"/>
  <c r="C427" i="20" s="1"/>
  <c r="D424" i="20" a="1"/>
  <c r="D424" i="20" s="1"/>
  <c r="A424" i="20" s="1"/>
  <c r="D422" i="20" a="1"/>
  <c r="D422" i="20" s="1"/>
  <c r="A422" i="20" s="1"/>
  <c r="D420" i="20" a="1"/>
  <c r="D420" i="20" s="1"/>
  <c r="A420" i="20" s="1"/>
  <c r="B417" i="20" a="1"/>
  <c r="B417" i="20" s="1"/>
  <c r="B415" i="20" a="1"/>
  <c r="B415" i="20" s="1"/>
  <c r="C413" i="20" a="1"/>
  <c r="C413" i="20" s="1"/>
  <c r="D411" i="20" a="1"/>
  <c r="D411" i="20" s="1"/>
  <c r="A411" i="20" s="1"/>
  <c r="B408" i="20" a="1"/>
  <c r="B408" i="20" s="1"/>
  <c r="D404" i="20" a="1"/>
  <c r="D404" i="20" s="1"/>
  <c r="A404" i="20" s="1"/>
  <c r="B403" i="20" a="1"/>
  <c r="B403" i="20" s="1"/>
  <c r="C401" i="20" a="1"/>
  <c r="C401" i="20" s="1"/>
  <c r="C399" i="20" a="1"/>
  <c r="C399" i="20" s="1"/>
  <c r="C397" i="20" a="1"/>
  <c r="C397" i="20" s="1"/>
  <c r="D395" i="20" a="1"/>
  <c r="D395" i="20" s="1"/>
  <c r="A395" i="20" s="1"/>
  <c r="D392" i="20" a="1"/>
  <c r="D392" i="20" s="1"/>
  <c r="A392" i="20" s="1"/>
  <c r="D390" i="20" a="1"/>
  <c r="D390" i="20" s="1"/>
  <c r="A390" i="20" s="1"/>
  <c r="D388" i="20" a="1"/>
  <c r="D388" i="20" s="1"/>
  <c r="A388" i="20" s="1"/>
  <c r="B387" i="20" a="1"/>
  <c r="B387" i="20" s="1"/>
  <c r="D383" i="20" a="1"/>
  <c r="D383" i="20" s="1"/>
  <c r="A383" i="20" s="1"/>
  <c r="B382" i="20" a="1"/>
  <c r="B382" i="20" s="1"/>
  <c r="C380" i="20" a="1"/>
  <c r="C380" i="20" s="1"/>
  <c r="D378" i="20" a="1"/>
  <c r="D378" i="20" s="1"/>
  <c r="A378" i="20" s="1"/>
  <c r="C375" i="20" a="1"/>
  <c r="C375" i="20" s="1"/>
  <c r="D373" i="20" a="1"/>
  <c r="D373" i="20" s="1"/>
  <c r="A373" i="20" s="1"/>
  <c r="D371" i="20" a="1"/>
  <c r="D371" i="20" s="1"/>
  <c r="A371" i="20" s="1"/>
  <c r="B370" i="20" a="1"/>
  <c r="B370" i="20" s="1"/>
  <c r="C368" i="20" a="1"/>
  <c r="C368" i="20" s="1"/>
  <c r="D366" i="20" a="1"/>
  <c r="D366" i="20" s="1"/>
  <c r="A366" i="20" s="1"/>
  <c r="C363" i="20" a="1"/>
  <c r="C363" i="20" s="1"/>
  <c r="D361" i="20" a="1"/>
  <c r="D361" i="20" s="1"/>
  <c r="A361" i="20" s="1"/>
  <c r="B360" i="20" a="1"/>
  <c r="B360" i="20" s="1"/>
  <c r="C358" i="20" a="1"/>
  <c r="C358" i="20" s="1"/>
  <c r="C353" i="20" a="1"/>
  <c r="C353" i="20" s="1"/>
  <c r="C350" i="20" a="1"/>
  <c r="C350" i="20" s="1"/>
  <c r="B347" i="20" a="1"/>
  <c r="B347" i="20" s="1"/>
  <c r="C345" i="20" a="1"/>
  <c r="C345" i="20" s="1"/>
  <c r="C343" i="20" a="1"/>
  <c r="C343" i="20" s="1"/>
  <c r="B342" i="20" a="1"/>
  <c r="B342" i="20" s="1"/>
  <c r="C340" i="20" a="1"/>
  <c r="C340" i="20" s="1"/>
  <c r="B339" i="20" a="1"/>
  <c r="B339" i="20" s="1"/>
  <c r="C337" i="20" a="1"/>
  <c r="C337" i="20" s="1"/>
  <c r="D333" i="20" a="1"/>
  <c r="D333" i="20" s="1"/>
  <c r="A333" i="20" s="1"/>
  <c r="B332" i="20" a="1"/>
  <c r="B332" i="20" s="1"/>
  <c r="B330" i="20" a="1"/>
  <c r="B330" i="20" s="1"/>
  <c r="C328" i="20" a="1"/>
  <c r="C328" i="20" s="1"/>
  <c r="D324" i="20" a="1"/>
  <c r="D324" i="20" s="1"/>
  <c r="A324" i="20" s="1"/>
  <c r="C323" i="20" a="1"/>
  <c r="C323" i="20" s="1"/>
  <c r="D318" i="20" a="1"/>
  <c r="D318" i="20" s="1"/>
  <c r="A318" i="20" s="1"/>
  <c r="C317" i="20" a="1"/>
  <c r="C317" i="20" s="1"/>
  <c r="D315" i="20" a="1"/>
  <c r="D315" i="20" s="1"/>
  <c r="A315" i="20" s="1"/>
  <c r="D310" i="20" a="1"/>
  <c r="D310" i="20" s="1"/>
  <c r="A310" i="20" s="1"/>
  <c r="C309" i="20" a="1"/>
  <c r="C309" i="20" s="1"/>
  <c r="D304" i="20" a="1"/>
  <c r="D304" i="20" s="1"/>
  <c r="A304" i="20" s="1"/>
  <c r="C303" i="20" a="1"/>
  <c r="C303" i="20" s="1"/>
  <c r="D301" i="20" a="1"/>
  <c r="D301" i="20" s="1"/>
  <c r="A301" i="20" s="1"/>
  <c r="D299" i="20" a="1"/>
  <c r="D299" i="20" s="1"/>
  <c r="A299" i="20" s="1"/>
  <c r="B295" i="20" a="1"/>
  <c r="B295" i="20" s="1"/>
  <c r="D291" i="20" a="1"/>
  <c r="D291" i="20" s="1"/>
  <c r="A291" i="20" s="1"/>
  <c r="B290" i="20" a="1"/>
  <c r="B290" i="20" s="1"/>
  <c r="C288" i="20" a="1"/>
  <c r="C288" i="20" s="1"/>
  <c r="D286" i="20" a="1"/>
  <c r="D286" i="20" s="1"/>
  <c r="A286" i="20" s="1"/>
  <c r="B285" i="20" a="1"/>
  <c r="B285" i="20" s="1"/>
  <c r="D283" i="20" a="1"/>
  <c r="D283" i="20" s="1"/>
  <c r="A283" i="20" s="1"/>
  <c r="D281" i="20" a="1"/>
  <c r="D281" i="20" s="1"/>
  <c r="A281" i="20" s="1"/>
  <c r="C278" i="20" a="1"/>
  <c r="C278" i="20" s="1"/>
  <c r="B277" i="20" a="1"/>
  <c r="B277" i="20" s="1"/>
  <c r="D273" i="20" a="1"/>
  <c r="D273" i="20" s="1"/>
  <c r="A273" i="20" s="1"/>
  <c r="D271" i="20" a="1"/>
  <c r="D271" i="20" s="1"/>
  <c r="A271" i="20" s="1"/>
  <c r="C266" i="20" a="1"/>
  <c r="C266" i="20" s="1"/>
  <c r="C264" i="20" a="1"/>
  <c r="C264" i="20" s="1"/>
  <c r="D262" i="20" a="1"/>
  <c r="D262" i="20" s="1"/>
  <c r="A262" i="20" s="1"/>
  <c r="B261" i="20" a="1"/>
  <c r="B261" i="20" s="1"/>
  <c r="D259" i="20" a="1"/>
  <c r="D259" i="20" s="1"/>
  <c r="A259" i="20" s="1"/>
  <c r="D257" i="20" a="1"/>
  <c r="D257" i="20" s="1"/>
  <c r="A257" i="20" s="1"/>
  <c r="C254" i="20" a="1"/>
  <c r="C254" i="20" s="1"/>
  <c r="B253" i="20" a="1"/>
  <c r="B253" i="20" s="1"/>
  <c r="D249" i="20" a="1"/>
  <c r="D249" i="20" s="1"/>
  <c r="A249" i="20" s="1"/>
  <c r="B248" i="20" a="1"/>
  <c r="B248" i="20" s="1"/>
  <c r="C246" i="20" a="1"/>
  <c r="C246" i="20" s="1"/>
  <c r="D244" i="20" a="1"/>
  <c r="D244" i="20" s="1"/>
  <c r="A244" i="20" s="1"/>
  <c r="B243" i="20" a="1"/>
  <c r="B243" i="20" s="1"/>
  <c r="D241" i="20" a="1"/>
  <c r="D241" i="20" s="1"/>
  <c r="A241" i="20" s="1"/>
  <c r="D239" i="20" a="1"/>
  <c r="D239" i="20" s="1"/>
  <c r="A239" i="20" s="1"/>
  <c r="C236" i="20" a="1"/>
  <c r="C236" i="20" s="1"/>
  <c r="B235" i="20" a="1"/>
  <c r="B235" i="20" s="1"/>
  <c r="D231" i="20" a="1"/>
  <c r="D231" i="20" s="1"/>
  <c r="A231" i="20" s="1"/>
  <c r="B230" i="20" a="1"/>
  <c r="B230" i="20" s="1"/>
  <c r="C228" i="20" a="1"/>
  <c r="C228" i="20" s="1"/>
  <c r="D226" i="20" a="1"/>
  <c r="D226" i="20" s="1"/>
  <c r="A226" i="20" s="1"/>
  <c r="B225" i="20" a="1"/>
  <c r="B225" i="20" s="1"/>
  <c r="D223" i="20" a="1"/>
  <c r="D223" i="20" s="1"/>
  <c r="A223" i="20" s="1"/>
  <c r="D221" i="20" a="1"/>
  <c r="D221" i="20" s="1"/>
  <c r="A221" i="20" s="1"/>
  <c r="C218" i="20" a="1"/>
  <c r="C218" i="20" s="1"/>
  <c r="B217" i="20" a="1"/>
  <c r="B217" i="20" s="1"/>
  <c r="D213" i="20" a="1"/>
  <c r="D213" i="20" s="1"/>
  <c r="A213" i="20" s="1"/>
  <c r="B212" i="20" a="1"/>
  <c r="B212" i="20" s="1"/>
  <c r="C210" i="20" a="1"/>
  <c r="C210" i="20" s="1"/>
  <c r="D208" i="20" a="1"/>
  <c r="D208" i="20" s="1"/>
  <c r="A208" i="20" s="1"/>
  <c r="B207" i="20" a="1"/>
  <c r="B207" i="20" s="1"/>
  <c r="D205" i="20" a="1"/>
  <c r="D205" i="20" s="1"/>
  <c r="A205" i="20" s="1"/>
  <c r="D203" i="20" a="1"/>
  <c r="D203" i="20" s="1"/>
  <c r="A203" i="20" s="1"/>
  <c r="C200" i="20" a="1"/>
  <c r="C200" i="20" s="1"/>
  <c r="B199" i="20" a="1"/>
  <c r="B199" i="20" s="1"/>
  <c r="D195" i="20" a="1"/>
  <c r="D195" i="20" s="1"/>
  <c r="A195" i="20" s="1"/>
  <c r="B194" i="20" a="1"/>
  <c r="B194" i="20" s="1"/>
  <c r="C192" i="20" a="1"/>
  <c r="C192" i="20" s="1"/>
  <c r="D190" i="20" a="1"/>
  <c r="D190" i="20" s="1"/>
  <c r="A190" i="20" s="1"/>
  <c r="B189" i="20" a="1"/>
  <c r="B189" i="20" s="1"/>
  <c r="D187" i="20" a="1"/>
  <c r="D187" i="20" s="1"/>
  <c r="A187" i="20" s="1"/>
  <c r="D185" i="20" a="1"/>
  <c r="D185" i="20" s="1"/>
  <c r="A185" i="20" s="1"/>
  <c r="C182" i="20" a="1"/>
  <c r="C182" i="20" s="1"/>
  <c r="B181" i="20" a="1"/>
  <c r="B181" i="20" s="1"/>
  <c r="D177" i="20" a="1"/>
  <c r="D177" i="20" s="1"/>
  <c r="A177" i="20" s="1"/>
  <c r="D535" i="20" a="1"/>
  <c r="D535" i="20" s="1"/>
  <c r="A535" i="20" s="1"/>
  <c r="B527" i="20" a="1"/>
  <c r="B527" i="20" s="1"/>
  <c r="B516" i="20" a="1"/>
  <c r="B516" i="20" s="1"/>
  <c r="D505" i="20" a="1"/>
  <c r="D505" i="20" s="1"/>
  <c r="A505" i="20" s="1"/>
  <c r="B500" i="20" a="1"/>
  <c r="B500" i="20" s="1"/>
  <c r="D494" i="20" a="1"/>
  <c r="D494" i="20" s="1"/>
  <c r="A494" i="20" s="1"/>
  <c r="C489" i="20" a="1"/>
  <c r="C489" i="20" s="1"/>
  <c r="D483" i="20" a="1"/>
  <c r="D483" i="20" s="1"/>
  <c r="A483" i="20" s="1"/>
  <c r="C478" i="20" a="1"/>
  <c r="C478" i="20" s="1"/>
  <c r="D472" i="20" a="1"/>
  <c r="D472" i="20" s="1"/>
  <c r="A472" i="20" s="1"/>
  <c r="B467" i="20" a="1"/>
  <c r="B467" i="20" s="1"/>
  <c r="C451" i="20" a="1"/>
  <c r="C451" i="20" s="1"/>
  <c r="C448" i="20" a="1"/>
  <c r="C448" i="20" s="1"/>
  <c r="B443" i="20" a="1"/>
  <c r="B443" i="20" s="1"/>
  <c r="B440" i="20" a="1"/>
  <c r="B440" i="20" s="1"/>
  <c r="D437" i="20" a="1"/>
  <c r="D437" i="20" s="1"/>
  <c r="A437" i="20" s="1"/>
  <c r="B433" i="20" a="1"/>
  <c r="B433" i="20" s="1"/>
  <c r="C431" i="20" a="1"/>
  <c r="C431" i="20" s="1"/>
  <c r="B429" i="20" a="1"/>
  <c r="B429" i="20" s="1"/>
  <c r="D426" i="20" a="1"/>
  <c r="D426" i="20" s="1"/>
  <c r="A426" i="20" s="1"/>
  <c r="C424" i="20" a="1"/>
  <c r="C424" i="20" s="1"/>
  <c r="C422" i="20" a="1"/>
  <c r="C422" i="20" s="1"/>
  <c r="C420" i="20" a="1"/>
  <c r="C420" i="20" s="1"/>
  <c r="D418" i="20" a="1"/>
  <c r="D418" i="20" s="1"/>
  <c r="A418" i="20" s="1"/>
  <c r="D416" i="20" a="1"/>
  <c r="D416" i="20" s="1"/>
  <c r="A416" i="20" s="1"/>
  <c r="B413" i="20" a="1"/>
  <c r="B413" i="20" s="1"/>
  <c r="C411" i="20" a="1"/>
  <c r="C411" i="20" s="1"/>
  <c r="D409" i="20" a="1"/>
  <c r="D409" i="20" s="1"/>
  <c r="A409" i="20" s="1"/>
  <c r="D407" i="20" a="1"/>
  <c r="D407" i="20" s="1"/>
  <c r="A407" i="20" s="1"/>
  <c r="C406" i="20" a="1"/>
  <c r="C406" i="20" s="1"/>
  <c r="D402" i="20" a="1"/>
  <c r="D402" i="20" s="1"/>
  <c r="A402" i="20" s="1"/>
  <c r="B401" i="20" a="1"/>
  <c r="B401" i="20" s="1"/>
  <c r="B399" i="20" a="1"/>
  <c r="B399" i="20" s="1"/>
  <c r="B397" i="20" a="1"/>
  <c r="B397" i="20" s="1"/>
  <c r="C394" i="20" a="1"/>
  <c r="C394" i="20" s="1"/>
  <c r="C392" i="20" a="1"/>
  <c r="C392" i="20" s="1"/>
  <c r="C390" i="20" a="1"/>
  <c r="C390" i="20" s="1"/>
  <c r="C388" i="20" a="1"/>
  <c r="C388" i="20" s="1"/>
  <c r="D386" i="20" a="1"/>
  <c r="D386" i="20" s="1"/>
  <c r="A386" i="20" s="1"/>
  <c r="C385" i="20" a="1"/>
  <c r="C385" i="20" s="1"/>
  <c r="C383" i="20" a="1"/>
  <c r="C383" i="20" s="1"/>
  <c r="B380" i="20" a="1"/>
  <c r="B380" i="20" s="1"/>
  <c r="C378" i="20" a="1"/>
  <c r="C378" i="20" s="1"/>
  <c r="D376" i="20" a="1"/>
  <c r="D376" i="20" s="1"/>
  <c r="A376" i="20" s="1"/>
  <c r="B375" i="20" a="1"/>
  <c r="B375" i="20" s="1"/>
  <c r="C373" i="20" a="1"/>
  <c r="C373" i="20" s="1"/>
  <c r="C371" i="20" a="1"/>
  <c r="C371" i="20" s="1"/>
  <c r="B368" i="20" a="1"/>
  <c r="B368" i="20" s="1"/>
  <c r="C366" i="20" a="1"/>
  <c r="C366" i="20" s="1"/>
  <c r="D364" i="20" a="1"/>
  <c r="D364" i="20" s="1"/>
  <c r="A364" i="20" s="1"/>
  <c r="B363" i="20" a="1"/>
  <c r="B363" i="20" s="1"/>
  <c r="C361" i="20" a="1"/>
  <c r="C361" i="20" s="1"/>
  <c r="D359" i="20" a="1"/>
  <c r="D359" i="20" s="1"/>
  <c r="A359" i="20" s="1"/>
  <c r="B358" i="20" a="1"/>
  <c r="B358" i="20" s="1"/>
  <c r="D356" i="20" a="1"/>
  <c r="D356" i="20" s="1"/>
  <c r="A356" i="20" s="1"/>
  <c r="B355" i="20" a="1"/>
  <c r="B355" i="20" s="1"/>
  <c r="D351" i="20" a="1"/>
  <c r="D351" i="20" s="1"/>
  <c r="A351" i="20" s="1"/>
  <c r="B350" i="20" a="1"/>
  <c r="B350" i="20" s="1"/>
  <c r="D348" i="20" a="1"/>
  <c r="D348" i="20" s="1"/>
  <c r="A348" i="20" s="1"/>
  <c r="D346" i="20" a="1"/>
  <c r="D346" i="20" s="1"/>
  <c r="A346" i="20" s="1"/>
  <c r="B345" i="20" a="1"/>
  <c r="B345" i="20" s="1"/>
  <c r="D341" i="20" a="1"/>
  <c r="D341" i="20" s="1"/>
  <c r="A341" i="20" s="1"/>
  <c r="B340" i="20" a="1"/>
  <c r="B340" i="20" s="1"/>
  <c r="D338" i="20" a="1"/>
  <c r="D338" i="20" s="1"/>
  <c r="A338" i="20" s="1"/>
  <c r="B337" i="20" a="1"/>
  <c r="B337" i="20" s="1"/>
  <c r="C335" i="20" a="1"/>
  <c r="C335" i="20" s="1"/>
  <c r="C333" i="20" a="1"/>
  <c r="C333" i="20" s="1"/>
  <c r="D331" i="20" a="1"/>
  <c r="D331" i="20" s="1"/>
  <c r="A331" i="20" s="1"/>
  <c r="D329" i="20" a="1"/>
  <c r="D329" i="20" s="1"/>
  <c r="A329" i="20" s="1"/>
  <c r="B328" i="20" a="1"/>
  <c r="B328" i="20" s="1"/>
  <c r="C326" i="20" a="1"/>
  <c r="C326" i="20" s="1"/>
  <c r="C324" i="20" a="1"/>
  <c r="C324" i="20" s="1"/>
  <c r="B323" i="20" a="1"/>
  <c r="B323" i="20" s="1"/>
  <c r="D321" i="20" a="1"/>
  <c r="D321" i="20" s="1"/>
  <c r="A321" i="20" s="1"/>
  <c r="B320" i="20" a="1"/>
  <c r="B320" i="20" s="1"/>
  <c r="C318" i="20" a="1"/>
  <c r="C318" i="20" s="1"/>
  <c r="B317" i="20" a="1"/>
  <c r="B317" i="20" s="1"/>
  <c r="C315" i="20" a="1"/>
  <c r="C315" i="20" s="1"/>
  <c r="D313" i="20" a="1"/>
  <c r="D313" i="20" s="1"/>
  <c r="A313" i="20" s="1"/>
  <c r="B312" i="20" a="1"/>
  <c r="B312" i="20" s="1"/>
  <c r="C310" i="20" a="1"/>
  <c r="C310" i="20" s="1"/>
  <c r="B534" i="20" a="1"/>
  <c r="B534" i="20" s="1"/>
  <c r="D525" i="20" a="1"/>
  <c r="D525" i="20" s="1"/>
  <c r="A525" i="20" s="1"/>
  <c r="B520" i="20" a="1"/>
  <c r="B520" i="20" s="1"/>
  <c r="D514" i="20" a="1"/>
  <c r="D514" i="20" s="1"/>
  <c r="A514" i="20" s="1"/>
  <c r="B510" i="20" a="1"/>
  <c r="B510" i="20" s="1"/>
  <c r="C504" i="20" a="1"/>
  <c r="C504" i="20" s="1"/>
  <c r="D498" i="20" a="1"/>
  <c r="D498" i="20" s="1"/>
  <c r="A498" i="20" s="1"/>
  <c r="C493" i="20" a="1"/>
  <c r="C493" i="20" s="1"/>
  <c r="D487" i="20" a="1"/>
  <c r="D487" i="20" s="1"/>
  <c r="A487" i="20" s="1"/>
  <c r="B482" i="20" a="1"/>
  <c r="B482" i="20" s="1"/>
  <c r="B477" i="20" a="1"/>
  <c r="B477" i="20" s="1"/>
  <c r="B471" i="20" a="1"/>
  <c r="B471" i="20" s="1"/>
  <c r="D465" i="20" a="1"/>
  <c r="D465" i="20" s="1"/>
  <c r="A465" i="20" s="1"/>
  <c r="B461" i="20" a="1"/>
  <c r="B461" i="20" s="1"/>
  <c r="C457" i="20" a="1"/>
  <c r="C457" i="20" s="1"/>
  <c r="D453" i="20" a="1"/>
  <c r="D453" i="20" s="1"/>
  <c r="A453" i="20" s="1"/>
  <c r="D450" i="20" a="1"/>
  <c r="D450" i="20" s="1"/>
  <c r="A450" i="20" s="1"/>
  <c r="B448" i="20" a="1"/>
  <c r="B448" i="20" s="1"/>
  <c r="B445" i="20" a="1"/>
  <c r="B445" i="20" s="1"/>
  <c r="D442" i="20" a="1"/>
  <c r="D442" i="20" s="1"/>
  <c r="A442" i="20" s="1"/>
  <c r="C439" i="20" a="1"/>
  <c r="C439" i="20" s="1"/>
  <c r="B435" i="20" a="1"/>
  <c r="B435" i="20" s="1"/>
  <c r="B431" i="20" a="1"/>
  <c r="B431" i="20" s="1"/>
  <c r="C428" i="20" a="1"/>
  <c r="C428" i="20" s="1"/>
  <c r="C426" i="20" a="1"/>
  <c r="C426" i="20" s="1"/>
  <c r="B424" i="20" a="1"/>
  <c r="B424" i="20" s="1"/>
  <c r="B422" i="20" a="1"/>
  <c r="B422" i="20" s="1"/>
  <c r="B420" i="20" a="1"/>
  <c r="B420" i="20" s="1"/>
  <c r="C418" i="20" a="1"/>
  <c r="C418" i="20" s="1"/>
  <c r="C416" i="20" a="1"/>
  <c r="C416" i="20" s="1"/>
  <c r="D414" i="20" a="1"/>
  <c r="D414" i="20" s="1"/>
  <c r="A414" i="20" s="1"/>
  <c r="B411" i="20" a="1"/>
  <c r="B411" i="20" s="1"/>
  <c r="C409" i="20" a="1"/>
  <c r="C409" i="20" s="1"/>
  <c r="B406" i="20" a="1"/>
  <c r="B406" i="20" s="1"/>
  <c r="C404" i="20" a="1"/>
  <c r="C404" i="20" s="1"/>
  <c r="C402" i="20" a="1"/>
  <c r="C402" i="20" s="1"/>
  <c r="D400" i="20" a="1"/>
  <c r="D400" i="20" s="1"/>
  <c r="A400" i="20" s="1"/>
  <c r="D398" i="20" a="1"/>
  <c r="D398" i="20" s="1"/>
  <c r="A398" i="20" s="1"/>
  <c r="C395" i="20" a="1"/>
  <c r="C395" i="20" s="1"/>
  <c r="B394" i="20" a="1"/>
  <c r="B394" i="20" s="1"/>
  <c r="B392" i="20" a="1"/>
  <c r="B392" i="20" s="1"/>
  <c r="B390" i="20" a="1"/>
  <c r="B390" i="20" s="1"/>
  <c r="B388" i="20" a="1"/>
  <c r="B388" i="20" s="1"/>
  <c r="C386" i="20" a="1"/>
  <c r="C386" i="20" s="1"/>
  <c r="B385" i="20" a="1"/>
  <c r="B385" i="20" s="1"/>
  <c r="B383" i="20" a="1"/>
  <c r="B383" i="20" s="1"/>
  <c r="D381" i="20" a="1"/>
  <c r="D381" i="20" s="1"/>
  <c r="A381" i="20" s="1"/>
  <c r="B378" i="20" a="1"/>
  <c r="B378" i="20" s="1"/>
  <c r="C376" i="20" a="1"/>
  <c r="C376" i="20" s="1"/>
  <c r="D374" i="20" a="1"/>
  <c r="D374" i="20" s="1"/>
  <c r="A374" i="20" s="1"/>
  <c r="B373" i="20" a="1"/>
  <c r="B373" i="20" s="1"/>
  <c r="B371" i="20" a="1"/>
  <c r="B371" i="20" s="1"/>
  <c r="D369" i="20" a="1"/>
  <c r="D369" i="20" s="1"/>
  <c r="A369" i="20" s="1"/>
  <c r="B366" i="20" a="1"/>
  <c r="B366" i="20" s="1"/>
  <c r="C364" i="20" a="1"/>
  <c r="C364" i="20" s="1"/>
  <c r="C359" i="20" a="1"/>
  <c r="C359" i="20" s="1"/>
  <c r="C356" i="20" a="1"/>
  <c r="C356" i="20" s="1"/>
  <c r="D354" i="20" a="1"/>
  <c r="D354" i="20" s="1"/>
  <c r="A354" i="20" s="1"/>
  <c r="B353" i="20" a="1"/>
  <c r="B353" i="20" s="1"/>
  <c r="C351" i="20" a="1"/>
  <c r="C351" i="20" s="1"/>
  <c r="D349" i="20" a="1"/>
  <c r="D349" i="20" s="1"/>
  <c r="A349" i="20" s="1"/>
  <c r="C348" i="20" a="1"/>
  <c r="C348" i="20" s="1"/>
  <c r="C346" i="20" a="1"/>
  <c r="C346" i="20" s="1"/>
  <c r="D344" i="20" a="1"/>
  <c r="D344" i="20" s="1"/>
  <c r="A344" i="20" s="1"/>
  <c r="B343" i="20" a="1"/>
  <c r="B343" i="20" s="1"/>
  <c r="C341" i="20" a="1"/>
  <c r="C341" i="20" s="1"/>
  <c r="D336" i="20" a="1"/>
  <c r="D336" i="20" s="1"/>
  <c r="A336" i="20" s="1"/>
  <c r="B335" i="20" a="1"/>
  <c r="B335" i="20" s="1"/>
  <c r="B333" i="20" a="1"/>
  <c r="B333" i="20" s="1"/>
  <c r="C331" i="20" a="1"/>
  <c r="C331" i="20" s="1"/>
  <c r="D327" i="20" a="1"/>
  <c r="D327" i="20" s="1"/>
  <c r="A327" i="20" s="1"/>
  <c r="B326" i="20" a="1"/>
  <c r="B326" i="20" s="1"/>
  <c r="D322" i="20" a="1"/>
  <c r="D322" i="20" s="1"/>
  <c r="A322" i="20" s="1"/>
  <c r="C321" i="20" a="1"/>
  <c r="C321" i="20" s="1"/>
  <c r="D316" i="20" a="1"/>
  <c r="D316" i="20" s="1"/>
  <c r="A316" i="20" s="1"/>
  <c r="B315" i="20" a="1"/>
  <c r="B315" i="20" s="1"/>
  <c r="C313" i="20" a="1"/>
  <c r="C313" i="20" s="1"/>
  <c r="D308" i="20" a="1"/>
  <c r="D308" i="20" s="1"/>
  <c r="A308" i="20" s="1"/>
  <c r="C307" i="20" a="1"/>
  <c r="C307" i="20" s="1"/>
  <c r="B301" i="20" a="1"/>
  <c r="B301" i="20" s="1"/>
  <c r="C296" i="20" a="1"/>
  <c r="C296" i="20" s="1"/>
  <c r="C294" i="20" a="1"/>
  <c r="C294" i="20" s="1"/>
  <c r="D292" i="20" a="1"/>
  <c r="D292" i="20" s="1"/>
  <c r="A292" i="20" s="1"/>
  <c r="B291" i="20" a="1"/>
  <c r="B291" i="20" s="1"/>
  <c r="D289" i="20" a="1"/>
  <c r="D289" i="20" s="1"/>
  <c r="A289" i="20" s="1"/>
  <c r="D287" i="20" a="1"/>
  <c r="D287" i="20" s="1"/>
  <c r="A287" i="20" s="1"/>
  <c r="C284" i="20" a="1"/>
  <c r="C284" i="20" s="1"/>
  <c r="B283" i="20" a="1"/>
  <c r="B283" i="20" s="1"/>
  <c r="D279" i="20" a="1"/>
  <c r="D279" i="20" s="1"/>
  <c r="A279" i="20" s="1"/>
  <c r="B278" i="20" a="1"/>
  <c r="B278" i="20" s="1"/>
  <c r="C276" i="20" a="1"/>
  <c r="C276" i="20" s="1"/>
  <c r="D274" i="20" a="1"/>
  <c r="D274" i="20" s="1"/>
  <c r="A274" i="20" s="1"/>
  <c r="B273" i="20" a="1"/>
  <c r="B273" i="20" s="1"/>
  <c r="B271" i="20" a="1"/>
  <c r="B271" i="20" s="1"/>
  <c r="C269" i="20" a="1"/>
  <c r="C269" i="20" s="1"/>
  <c r="D267" i="20" a="1"/>
  <c r="D267" i="20" s="1"/>
  <c r="A267" i="20" s="1"/>
  <c r="D265" i="20" a="1"/>
  <c r="D265" i="20" s="1"/>
  <c r="A265" i="20" s="1"/>
  <c r="C260" i="20" a="1"/>
  <c r="C260" i="20" s="1"/>
  <c r="B259" i="20" a="1"/>
  <c r="B259" i="20" s="1"/>
  <c r="D255" i="20" a="1"/>
  <c r="D255" i="20" s="1"/>
  <c r="A255" i="20" s="1"/>
  <c r="B254" i="20" a="1"/>
  <c r="B254" i="20" s="1"/>
  <c r="C252" i="20" a="1"/>
  <c r="C252" i="20" s="1"/>
  <c r="D250" i="20" a="1"/>
  <c r="D250" i="20" s="1"/>
  <c r="A250" i="20" s="1"/>
  <c r="B249" i="20" a="1"/>
  <c r="B249" i="20" s="1"/>
  <c r="D247" i="20" a="1"/>
  <c r="D247" i="20" s="1"/>
  <c r="A247" i="20" s="1"/>
  <c r="D245" i="20" a="1"/>
  <c r="D245" i="20" s="1"/>
  <c r="A245" i="20" s="1"/>
  <c r="C242" i="20" a="1"/>
  <c r="C242" i="20" s="1"/>
  <c r="B241" i="20" a="1"/>
  <c r="B241" i="20" s="1"/>
  <c r="D237" i="20" a="1"/>
  <c r="D237" i="20" s="1"/>
  <c r="A237" i="20" s="1"/>
  <c r="B236" i="20" a="1"/>
  <c r="B236" i="20" s="1"/>
  <c r="C234" i="20" a="1"/>
  <c r="C234" i="20" s="1"/>
  <c r="D232" i="20" a="1"/>
  <c r="D232" i="20" s="1"/>
  <c r="A232" i="20" s="1"/>
  <c r="B231" i="20" a="1"/>
  <c r="B231" i="20" s="1"/>
  <c r="D229" i="20" a="1"/>
  <c r="D229" i="20" s="1"/>
  <c r="A229" i="20" s="1"/>
  <c r="D227" i="20" a="1"/>
  <c r="D227" i="20" s="1"/>
  <c r="A227" i="20" s="1"/>
  <c r="C224" i="20" a="1"/>
  <c r="C224" i="20" s="1"/>
  <c r="B223" i="20" a="1"/>
  <c r="B223" i="20" s="1"/>
  <c r="D219" i="20" a="1"/>
  <c r="D219" i="20" s="1"/>
  <c r="A219" i="20" s="1"/>
  <c r="B218" i="20" a="1"/>
  <c r="B218" i="20" s="1"/>
  <c r="C216" i="20" a="1"/>
  <c r="C216" i="20" s="1"/>
  <c r="D214" i="20" a="1"/>
  <c r="D214" i="20" s="1"/>
  <c r="A214" i="20" s="1"/>
  <c r="B213" i="20" a="1"/>
  <c r="B213" i="20" s="1"/>
  <c r="D211" i="20" a="1"/>
  <c r="D211" i="20" s="1"/>
  <c r="A211" i="20" s="1"/>
  <c r="D209" i="20" a="1"/>
  <c r="D209" i="20" s="1"/>
  <c r="A209" i="20" s="1"/>
  <c r="C206" i="20" a="1"/>
  <c r="C206" i="20" s="1"/>
  <c r="B205" i="20" a="1"/>
  <c r="B205" i="20" s="1"/>
  <c r="D201" i="20" a="1"/>
  <c r="D201" i="20" s="1"/>
  <c r="A201" i="20" s="1"/>
  <c r="B200" i="20" a="1"/>
  <c r="B200" i="20" s="1"/>
  <c r="C198" i="20" a="1"/>
  <c r="C198" i="20" s="1"/>
  <c r="D196" i="20" a="1"/>
  <c r="D196" i="20" s="1"/>
  <c r="A196" i="20" s="1"/>
  <c r="B195" i="20" a="1"/>
  <c r="B195" i="20" s="1"/>
  <c r="D193" i="20" a="1"/>
  <c r="D193" i="20" s="1"/>
  <c r="A193" i="20" s="1"/>
  <c r="D191" i="20" a="1"/>
  <c r="D191" i="20" s="1"/>
  <c r="A191" i="20" s="1"/>
  <c r="C188" i="20" a="1"/>
  <c r="C188" i="20" s="1"/>
  <c r="B187" i="20" a="1"/>
  <c r="B187" i="20" s="1"/>
  <c r="C532" i="20" a="1"/>
  <c r="C532" i="20" s="1"/>
  <c r="C525" i="20" a="1"/>
  <c r="C525" i="20" s="1"/>
  <c r="C514" i="20" a="1"/>
  <c r="C514" i="20" s="1"/>
  <c r="D509" i="20" a="1"/>
  <c r="D509" i="20" s="1"/>
  <c r="A509" i="20" s="1"/>
  <c r="B504" i="20" a="1"/>
  <c r="B504" i="20" s="1"/>
  <c r="C498" i="20" a="1"/>
  <c r="C498" i="20" s="1"/>
  <c r="B493" i="20" a="1"/>
  <c r="B493" i="20" s="1"/>
  <c r="D481" i="20" a="1"/>
  <c r="D481" i="20" s="1"/>
  <c r="A481" i="20" s="1"/>
  <c r="D476" i="20" a="1"/>
  <c r="D476" i="20" s="1"/>
  <c r="A476" i="20" s="1"/>
  <c r="D470" i="20" a="1"/>
  <c r="D470" i="20" s="1"/>
  <c r="A470" i="20" s="1"/>
  <c r="D460" i="20" a="1"/>
  <c r="D460" i="20" s="1"/>
  <c r="A460" i="20" s="1"/>
  <c r="B457" i="20" a="1"/>
  <c r="B457" i="20" s="1"/>
  <c r="C450" i="20" a="1"/>
  <c r="C450" i="20" s="1"/>
  <c r="C447" i="20" a="1"/>
  <c r="C447" i="20" s="1"/>
  <c r="D444" i="20" a="1"/>
  <c r="D444" i="20" s="1"/>
  <c r="A444" i="20" s="1"/>
  <c r="B442" i="20" a="1"/>
  <c r="B442" i="20" s="1"/>
  <c r="B439" i="20" a="1"/>
  <c r="B439" i="20" s="1"/>
  <c r="B437" i="20" a="1"/>
  <c r="B437" i="20" s="1"/>
  <c r="D434" i="20" a="1"/>
  <c r="D434" i="20" s="1"/>
  <c r="A434" i="20" s="1"/>
  <c r="D432" i="20" a="1"/>
  <c r="D432" i="20" s="1"/>
  <c r="A432" i="20" s="1"/>
  <c r="C430" i="20" a="1"/>
  <c r="C430" i="20" s="1"/>
  <c r="B428" i="20" a="1"/>
  <c r="B428" i="20" s="1"/>
  <c r="B426" i="20" a="1"/>
  <c r="B426" i="20" s="1"/>
  <c r="D423" i="20" a="1"/>
  <c r="D423" i="20" s="1"/>
  <c r="A423" i="20" s="1"/>
  <c r="D419" i="20" a="1"/>
  <c r="D419" i="20" s="1"/>
  <c r="A419" i="20" s="1"/>
  <c r="B418" i="20" a="1"/>
  <c r="B418" i="20" s="1"/>
  <c r="B416" i="20" a="1"/>
  <c r="B416" i="20" s="1"/>
  <c r="C414" i="20" a="1"/>
  <c r="C414" i="20" s="1"/>
  <c r="D412" i="20" a="1"/>
  <c r="D412" i="20" s="1"/>
  <c r="A412" i="20" s="1"/>
  <c r="D410" i="20" a="1"/>
  <c r="D410" i="20" s="1"/>
  <c r="A410" i="20" s="1"/>
  <c r="B409" i="20" a="1"/>
  <c r="B409" i="20" s="1"/>
  <c r="C407" i="20" a="1"/>
  <c r="C407" i="20" s="1"/>
  <c r="D405" i="20" a="1"/>
  <c r="D405" i="20" s="1"/>
  <c r="A405" i="20" s="1"/>
  <c r="B404" i="20" a="1"/>
  <c r="B404" i="20" s="1"/>
  <c r="B402" i="20" a="1"/>
  <c r="B402" i="20" s="1"/>
  <c r="C400" i="20" a="1"/>
  <c r="C400" i="20" s="1"/>
  <c r="C398" i="20" a="1"/>
  <c r="C398" i="20" s="1"/>
  <c r="D396" i="20" a="1"/>
  <c r="D396" i="20" s="1"/>
  <c r="A396" i="20" s="1"/>
  <c r="B395" i="20" a="1"/>
  <c r="B395" i="20" s="1"/>
  <c r="D393" i="20" a="1"/>
  <c r="D393" i="20" s="1"/>
  <c r="A393" i="20" s="1"/>
  <c r="D391" i="20" a="1"/>
  <c r="D391" i="20" s="1"/>
  <c r="A391" i="20" s="1"/>
  <c r="D389" i="20" a="1"/>
  <c r="D389" i="20" s="1"/>
  <c r="A389" i="20" s="1"/>
  <c r="B386" i="20" a="1"/>
  <c r="B386" i="20" s="1"/>
  <c r="D384" i="20" a="1"/>
  <c r="D384" i="20" s="1"/>
  <c r="A384" i="20" s="1"/>
  <c r="C381" i="20" a="1"/>
  <c r="C381" i="20" s="1"/>
  <c r="D379" i="20" a="1"/>
  <c r="D379" i="20" s="1"/>
  <c r="A379" i="20" s="1"/>
  <c r="D377" i="20" a="1"/>
  <c r="D377" i="20" s="1"/>
  <c r="A377" i="20" s="1"/>
  <c r="B376" i="20" a="1"/>
  <c r="B376" i="20" s="1"/>
  <c r="C374" i="20" a="1"/>
  <c r="C374" i="20" s="1"/>
  <c r="D372" i="20" a="1"/>
  <c r="D372" i="20" s="1"/>
  <c r="A372" i="20" s="1"/>
  <c r="C369" i="20" a="1"/>
  <c r="C369" i="20" s="1"/>
  <c r="D367" i="20" a="1"/>
  <c r="D367" i="20" s="1"/>
  <c r="A367" i="20" s="1"/>
  <c r="D365" i="20" a="1"/>
  <c r="D365" i="20" s="1"/>
  <c r="A365" i="20" s="1"/>
  <c r="B364" i="20" a="1"/>
  <c r="B364" i="20" s="1"/>
  <c r="D362" i="20" a="1"/>
  <c r="D362" i="20" s="1"/>
  <c r="A362" i="20" s="1"/>
  <c r="B361" i="20" a="1"/>
  <c r="B361" i="20" s="1"/>
  <c r="D357" i="20" a="1"/>
  <c r="D357" i="20" s="1"/>
  <c r="A357" i="20" s="1"/>
  <c r="B356" i="20" a="1"/>
  <c r="B356" i="20" s="1"/>
  <c r="C354" i="20" a="1"/>
  <c r="C354" i="20" s="1"/>
  <c r="D352" i="20" a="1"/>
  <c r="D352" i="20" s="1"/>
  <c r="A352" i="20" s="1"/>
  <c r="B351" i="20" a="1"/>
  <c r="B351" i="20" s="1"/>
  <c r="C349" i="20" a="1"/>
  <c r="C349" i="20" s="1"/>
  <c r="B348" i="20" a="1"/>
  <c r="B348" i="20" s="1"/>
  <c r="B346" i="20" a="1"/>
  <c r="B346" i="20" s="1"/>
  <c r="C344" i="20" a="1"/>
  <c r="C344" i="20" s="1"/>
  <c r="D339" i="20" a="1"/>
  <c r="D339" i="20" s="1"/>
  <c r="A339" i="20" s="1"/>
  <c r="C338" i="20" a="1"/>
  <c r="C338" i="20" s="1"/>
  <c r="C336" i="20" a="1"/>
  <c r="C336" i="20" s="1"/>
  <c r="D334" i="20" a="1"/>
  <c r="D334" i="20" s="1"/>
  <c r="A334" i="20" s="1"/>
  <c r="D332" i="20" a="1"/>
  <c r="D332" i="20" s="1"/>
  <c r="A332" i="20" s="1"/>
  <c r="B331" i="20" a="1"/>
  <c r="B331" i="20" s="1"/>
  <c r="C329" i="20" a="1"/>
  <c r="C329" i="20" s="1"/>
  <c r="C327" i="20" a="1"/>
  <c r="C327" i="20" s="1"/>
  <c r="D325" i="20" a="1"/>
  <c r="D325" i="20" s="1"/>
  <c r="A325" i="20" s="1"/>
  <c r="B324" i="20" a="1"/>
  <c r="B324" i="20" s="1"/>
  <c r="C322" i="20" a="1"/>
  <c r="C322" i="20" s="1"/>
  <c r="B321" i="20" a="1"/>
  <c r="B321" i="20" s="1"/>
  <c r="D319" i="20" a="1"/>
  <c r="D319" i="20" s="1"/>
  <c r="A319" i="20" s="1"/>
  <c r="B318" i="20" a="1"/>
  <c r="B318" i="20" s="1"/>
  <c r="C316" i="20" a="1"/>
  <c r="C316" i="20" s="1"/>
  <c r="D314" i="20" a="1"/>
  <c r="D314" i="20" s="1"/>
  <c r="A314" i="20" s="1"/>
  <c r="B313" i="20" a="1"/>
  <c r="B313" i="20" s="1"/>
  <c r="D311" i="20" a="1"/>
  <c r="D311" i="20" s="1"/>
  <c r="A311" i="20" s="1"/>
  <c r="B310" i="20" a="1"/>
  <c r="B310" i="20" s="1"/>
  <c r="C308" i="20" a="1"/>
  <c r="C308" i="20" s="1"/>
  <c r="B307" i="20" a="1"/>
  <c r="B307" i="20" s="1"/>
  <c r="D305" i="20" a="1"/>
  <c r="D305" i="20" s="1"/>
  <c r="A305" i="20" s="1"/>
  <c r="B304" i="20" a="1"/>
  <c r="B304" i="20" s="1"/>
  <c r="D302" i="20" a="1"/>
  <c r="D302" i="20" s="1"/>
  <c r="A302" i="20" s="1"/>
  <c r="D300" i="20" a="1"/>
  <c r="D300" i="20" s="1"/>
  <c r="A300" i="20" s="1"/>
  <c r="B299" i="20" a="1"/>
  <c r="B299" i="20" s="1"/>
  <c r="D297" i="20" a="1"/>
  <c r="D297" i="20" s="1"/>
  <c r="A297" i="20" s="1"/>
  <c r="B296" i="20" a="1"/>
  <c r="B296" i="20" s="1"/>
  <c r="B294" i="20" a="1"/>
  <c r="B294" i="20" s="1"/>
  <c r="C292" i="20" a="1"/>
  <c r="C292" i="20" s="1"/>
  <c r="D290" i="20" a="1"/>
  <c r="D290" i="20" s="1"/>
  <c r="A290" i="20" s="1"/>
  <c r="C289" i="20" a="1"/>
  <c r="C289" i="20" s="1"/>
  <c r="C287" i="20" a="1"/>
  <c r="C287" i="20" s="1"/>
  <c r="B286" i="20" a="1"/>
  <c r="B286" i="20" s="1"/>
  <c r="D282" i="20" a="1"/>
  <c r="D282" i="20" s="1"/>
  <c r="A282" i="20" s="1"/>
  <c r="B281" i="20" a="1"/>
  <c r="B281" i="20" s="1"/>
  <c r="C279" i="20" a="1"/>
  <c r="C279" i="20" s="1"/>
  <c r="B276" i="20" a="1"/>
  <c r="B276" i="20" s="1"/>
  <c r="C274" i="20" a="1"/>
  <c r="C274" i="20" s="1"/>
  <c r="D272" i="20" a="1"/>
  <c r="D272" i="20" s="1"/>
  <c r="A272" i="20" s="1"/>
  <c r="D270" i="20" a="1"/>
  <c r="D270" i="20" s="1"/>
  <c r="A270" i="20" s="1"/>
  <c r="B269" i="20" a="1"/>
  <c r="B269" i="20" s="1"/>
  <c r="C267" i="20" a="1"/>
  <c r="C267" i="20" s="1"/>
  <c r="C265" i="20" a="1"/>
  <c r="C265" i="20" s="1"/>
  <c r="D263" i="20" a="1"/>
  <c r="D263" i="20" s="1"/>
  <c r="A263" i="20" s="1"/>
  <c r="B262" i="20" a="1"/>
  <c r="B262" i="20" s="1"/>
  <c r="D258" i="20" a="1"/>
  <c r="D258" i="20" s="1"/>
  <c r="A258" i="20" s="1"/>
  <c r="B257" i="20" a="1"/>
  <c r="B257" i="20" s="1"/>
  <c r="C255" i="20" a="1"/>
  <c r="C255" i="20" s="1"/>
  <c r="B252" i="20" a="1"/>
  <c r="B252" i="20" s="1"/>
  <c r="C250" i="20" a="1"/>
  <c r="C250" i="20" s="1"/>
  <c r="D248" i="20" a="1"/>
  <c r="D248" i="20" s="1"/>
  <c r="A248" i="20" s="1"/>
  <c r="C247" i="20" a="1"/>
  <c r="C247" i="20" s="1"/>
  <c r="C245" i="20" a="1"/>
  <c r="C245" i="20" s="1"/>
  <c r="B244" i="20" a="1"/>
  <c r="B244" i="20" s="1"/>
  <c r="D240" i="20" a="1"/>
  <c r="D240" i="20" s="1"/>
  <c r="A240" i="20" s="1"/>
  <c r="B239" i="20" a="1"/>
  <c r="B239" i="20" s="1"/>
  <c r="C237" i="20" a="1"/>
  <c r="C237" i="20" s="1"/>
  <c r="B234" i="20" a="1"/>
  <c r="B234" i="20" s="1"/>
  <c r="C232" i="20" a="1"/>
  <c r="C232" i="20" s="1"/>
  <c r="D230" i="20" a="1"/>
  <c r="D230" i="20" s="1"/>
  <c r="A230" i="20" s="1"/>
  <c r="C229" i="20" a="1"/>
  <c r="C229" i="20" s="1"/>
  <c r="C227" i="20" a="1"/>
  <c r="C227" i="20" s="1"/>
  <c r="B226" i="20" a="1"/>
  <c r="B226" i="20" s="1"/>
  <c r="D222" i="20" a="1"/>
  <c r="D222" i="20" s="1"/>
  <c r="A222" i="20" s="1"/>
  <c r="B221" i="20" a="1"/>
  <c r="B221" i="20" s="1"/>
  <c r="C219" i="20" a="1"/>
  <c r="C219" i="20" s="1"/>
  <c r="B216" i="20" a="1"/>
  <c r="B216" i="20" s="1"/>
  <c r="C214" i="20" a="1"/>
  <c r="C214" i="20" s="1"/>
  <c r="D212" i="20" a="1"/>
  <c r="D212" i="20" s="1"/>
  <c r="A212" i="20" s="1"/>
  <c r="C211" i="20" a="1"/>
  <c r="C211" i="20" s="1"/>
  <c r="C209" i="20" a="1"/>
  <c r="C209" i="20" s="1"/>
  <c r="B208" i="20" a="1"/>
  <c r="B208" i="20" s="1"/>
  <c r="D204" i="20" a="1"/>
  <c r="D204" i="20" s="1"/>
  <c r="A204" i="20" s="1"/>
  <c r="B203" i="20" a="1"/>
  <c r="B203" i="20" s="1"/>
  <c r="C201" i="20" a="1"/>
  <c r="C201" i="20" s="1"/>
  <c r="D530" i="20" a="1"/>
  <c r="D530" i="20" s="1"/>
  <c r="A530" i="20" s="1"/>
  <c r="D523" i="20" a="1"/>
  <c r="D523" i="20" s="1"/>
  <c r="A523" i="20" s="1"/>
  <c r="C518" i="20" a="1"/>
  <c r="C518" i="20" s="1"/>
  <c r="C513" i="20" a="1"/>
  <c r="C513" i="20" s="1"/>
  <c r="B508" i="20" a="1"/>
  <c r="B508" i="20" s="1"/>
  <c r="C502" i="20" a="1"/>
  <c r="C502" i="20" s="1"/>
  <c r="D496" i="20" a="1"/>
  <c r="D496" i="20" s="1"/>
  <c r="A496" i="20" s="1"/>
  <c r="D491" i="20" a="1"/>
  <c r="D491" i="20" s="1"/>
  <c r="A491" i="20" s="1"/>
  <c r="B486" i="20" a="1"/>
  <c r="B486" i="20" s="1"/>
  <c r="B480" i="20" a="1"/>
  <c r="B480" i="20" s="1"/>
  <c r="B475" i="20" a="1"/>
  <c r="B475" i="20" s="1"/>
  <c r="B469" i="20" a="1"/>
  <c r="B469" i="20" s="1"/>
  <c r="B464" i="20" a="1"/>
  <c r="B464" i="20" s="1"/>
  <c r="C459" i="20" a="1"/>
  <c r="C459" i="20" s="1"/>
  <c r="D455" i="20" a="1"/>
  <c r="D455" i="20" s="1"/>
  <c r="A455" i="20" s="1"/>
  <c r="C452" i="20" a="1"/>
  <c r="C452" i="20" s="1"/>
  <c r="B450" i="20" a="1"/>
  <c r="B450" i="20" s="1"/>
  <c r="D446" i="20" a="1"/>
  <c r="D446" i="20" s="1"/>
  <c r="A446" i="20" s="1"/>
  <c r="C444" i="20" a="1"/>
  <c r="C444" i="20" s="1"/>
  <c r="C441" i="20" a="1"/>
  <c r="C441" i="20" s="1"/>
  <c r="C436" i="20" a="1"/>
  <c r="C436" i="20" s="1"/>
  <c r="C434" i="20" a="1"/>
  <c r="C434" i="20" s="1"/>
  <c r="C432" i="20" a="1"/>
  <c r="C432" i="20" s="1"/>
  <c r="B430" i="20" a="1"/>
  <c r="B430" i="20" s="1"/>
  <c r="D425" i="20" a="1"/>
  <c r="D425" i="20" s="1"/>
  <c r="A425" i="20" s="1"/>
  <c r="C421" i="20" a="1"/>
  <c r="C421" i="20" s="1"/>
  <c r="C419" i="20" a="1"/>
  <c r="C419" i="20" s="1"/>
  <c r="D417" i="20" a="1"/>
  <c r="D417" i="20" s="1"/>
  <c r="A417" i="20" s="1"/>
  <c r="D415" i="20" a="1"/>
  <c r="D415" i="20" s="1"/>
  <c r="A415" i="20" s="1"/>
  <c r="B414" i="20" a="1"/>
  <c r="B414" i="20" s="1"/>
  <c r="C412" i="20" a="1"/>
  <c r="C412" i="20" s="1"/>
  <c r="C410" i="20" a="1"/>
  <c r="C410" i="20" s="1"/>
  <c r="D408" i="20" a="1"/>
  <c r="D408" i="20" s="1"/>
  <c r="A408" i="20" s="1"/>
  <c r="B407" i="20" a="1"/>
  <c r="B407" i="20" s="1"/>
  <c r="C405" i="20" a="1"/>
  <c r="C405" i="20" s="1"/>
  <c r="D403" i="20" a="1"/>
  <c r="D403" i="20" s="1"/>
  <c r="A403" i="20" s="1"/>
  <c r="B400" i="20" a="1"/>
  <c r="B400" i="20" s="1"/>
  <c r="B398" i="20" a="1"/>
  <c r="B398" i="20" s="1"/>
  <c r="C396" i="20" a="1"/>
  <c r="C396" i="20" s="1"/>
  <c r="C393" i="20" a="1"/>
  <c r="C393" i="20" s="1"/>
  <c r="C391" i="20" a="1"/>
  <c r="C391" i="20" s="1"/>
  <c r="C389" i="20" a="1"/>
  <c r="C389" i="20" s="1"/>
  <c r="D387" i="20" a="1"/>
  <c r="D387" i="20" s="1"/>
  <c r="A387" i="20" s="1"/>
  <c r="C384" i="20" a="1"/>
  <c r="C384" i="20" s="1"/>
  <c r="D382" i="20" a="1"/>
  <c r="D382" i="20" s="1"/>
  <c r="A382" i="20" s="1"/>
  <c r="B381" i="20" a="1"/>
  <c r="B381" i="20" s="1"/>
  <c r="C379" i="20" a="1"/>
  <c r="C379" i="20" s="1"/>
  <c r="C377" i="20" a="1"/>
  <c r="C377" i="20" s="1"/>
  <c r="B374" i="20" a="1"/>
  <c r="B374" i="20" s="1"/>
  <c r="C372" i="20" a="1"/>
  <c r="C372" i="20" s="1"/>
  <c r="D370" i="20" a="1"/>
  <c r="D370" i="20" s="1"/>
  <c r="A370" i="20" s="1"/>
  <c r="B369" i="20" a="1"/>
  <c r="B369" i="20" s="1"/>
  <c r="C367" i="20" a="1"/>
  <c r="C367" i="20" s="1"/>
  <c r="C365" i="20" a="1"/>
  <c r="C365" i="20" s="1"/>
  <c r="C362" i="20" a="1"/>
  <c r="C362" i="20" s="1"/>
  <c r="D360" i="20" a="1"/>
  <c r="D360" i="20" s="1"/>
  <c r="A360" i="20" s="1"/>
  <c r="B359" i="20" a="1"/>
  <c r="B359" i="20" s="1"/>
  <c r="C357" i="20" a="1"/>
  <c r="C357" i="20" s="1"/>
  <c r="D355" i="20" a="1"/>
  <c r="D355" i="20" s="1"/>
  <c r="A355" i="20" s="1"/>
  <c r="B354" i="20" a="1"/>
  <c r="B354" i="20" s="1"/>
  <c r="C352" i="20" a="1"/>
  <c r="C352" i="20" s="1"/>
  <c r="D347" i="20" a="1"/>
  <c r="D347" i="20" s="1"/>
  <c r="A347" i="20" s="1"/>
  <c r="B344" i="20" a="1"/>
  <c r="B344" i="20" s="1"/>
  <c r="D342" i="20" a="1"/>
  <c r="D342" i="20" s="1"/>
  <c r="A342" i="20" s="1"/>
  <c r="B341" i="20" a="1"/>
  <c r="B341" i="20" s="1"/>
  <c r="C339" i="20" a="1"/>
  <c r="C339" i="20" s="1"/>
  <c r="B338" i="20" a="1"/>
  <c r="B338" i="20" s="1"/>
  <c r="B336" i="20" a="1"/>
  <c r="B336" i="20" s="1"/>
  <c r="C334" i="20" a="1"/>
  <c r="C334" i="20" s="1"/>
  <c r="D330" i="20" a="1"/>
  <c r="D330" i="20" s="1"/>
  <c r="A330" i="20" s="1"/>
  <c r="B329" i="20" a="1"/>
  <c r="B329" i="20" s="1"/>
  <c r="B327" i="20" a="1"/>
  <c r="B327" i="20" s="1"/>
  <c r="C325" i="20" a="1"/>
  <c r="C325" i="20" s="1"/>
  <c r="D320" i="20" a="1"/>
  <c r="D320" i="20" s="1"/>
  <c r="A320" i="20" s="1"/>
  <c r="C319" i="20" a="1"/>
  <c r="C319" i="20" s="1"/>
  <c r="C314" i="20" a="1"/>
  <c r="C314" i="20" s="1"/>
  <c r="D312" i="20" a="1"/>
  <c r="D312" i="20" s="1"/>
  <c r="A312" i="20" s="1"/>
  <c r="C311" i="20" a="1"/>
  <c r="C311" i="20" s="1"/>
  <c r="D306" i="20" a="1"/>
  <c r="D306" i="20" s="1"/>
  <c r="A306" i="20" s="1"/>
  <c r="C305" i="20" a="1"/>
  <c r="C305" i="20" s="1"/>
  <c r="C302" i="20" a="1"/>
  <c r="C302" i="20" s="1"/>
  <c r="C300" i="20" a="1"/>
  <c r="C300" i="20" s="1"/>
  <c r="D298" i="20" a="1"/>
  <c r="D298" i="20" s="1"/>
  <c r="A298" i="20" s="1"/>
  <c r="C297" i="20" a="1"/>
  <c r="C297" i="20" s="1"/>
  <c r="D295" i="20" a="1"/>
  <c r="D295" i="20" s="1"/>
  <c r="A295" i="20" s="1"/>
  <c r="D293" i="20" a="1"/>
  <c r="D293" i="20" s="1"/>
  <c r="A293" i="20" s="1"/>
  <c r="C290" i="20" a="1"/>
  <c r="C290" i="20" s="1"/>
  <c r="B289" i="20" a="1"/>
  <c r="B289" i="20" s="1"/>
  <c r="D285" i="20" a="1"/>
  <c r="D285" i="20" s="1"/>
  <c r="A285" i="20" s="1"/>
  <c r="B284" i="20" a="1"/>
  <c r="B284" i="20" s="1"/>
  <c r="C282" i="20" a="1"/>
  <c r="C282" i="20" s="1"/>
  <c r="D280" i="20" a="1"/>
  <c r="D280" i="20" s="1"/>
  <c r="A280" i="20" s="1"/>
  <c r="B279" i="20" a="1"/>
  <c r="B279" i="20" s="1"/>
  <c r="D277" i="20" a="1"/>
  <c r="D277" i="20" s="1"/>
  <c r="A277" i="20" s="1"/>
  <c r="D275" i="20" a="1"/>
  <c r="D275" i="20" s="1"/>
  <c r="A275" i="20" s="1"/>
  <c r="C272" i="20" a="1"/>
  <c r="C272" i="20" s="1"/>
  <c r="C270" i="20" a="1"/>
  <c r="C270" i="20" s="1"/>
  <c r="D268" i="20" a="1"/>
  <c r="D268" i="20" s="1"/>
  <c r="A268" i="20" s="1"/>
  <c r="B267" i="20" a="1"/>
  <c r="B267" i="20" s="1"/>
  <c r="B265" i="20" a="1"/>
  <c r="B265" i="20" s="1"/>
  <c r="C263" i="20" a="1"/>
  <c r="C263" i="20" s="1"/>
  <c r="D261" i="20" a="1"/>
  <c r="D261" i="20" s="1"/>
  <c r="A261" i="20" s="1"/>
  <c r="B260" i="20" a="1"/>
  <c r="B260" i="20" s="1"/>
  <c r="C258" i="20" a="1"/>
  <c r="C258" i="20" s="1"/>
  <c r="D256" i="20" a="1"/>
  <c r="D256" i="20" s="1"/>
  <c r="A256" i="20" s="1"/>
  <c r="B255" i="20" a="1"/>
  <c r="B255" i="20" s="1"/>
  <c r="D253" i="20" a="1"/>
  <c r="D253" i="20" s="1"/>
  <c r="A253" i="20" s="1"/>
  <c r="D251" i="20" a="1"/>
  <c r="D251" i="20" s="1"/>
  <c r="A251" i="20" s="1"/>
  <c r="C248" i="20" a="1"/>
  <c r="C248" i="20" s="1"/>
  <c r="B247" i="20" a="1"/>
  <c r="B247" i="20" s="1"/>
  <c r="D243" i="20" a="1"/>
  <c r="D243" i="20" s="1"/>
  <c r="A243" i="20" s="1"/>
  <c r="B242" i="20" a="1"/>
  <c r="B242" i="20" s="1"/>
  <c r="C240" i="20" a="1"/>
  <c r="C240" i="20" s="1"/>
  <c r="D238" i="20" a="1"/>
  <c r="D238" i="20" s="1"/>
  <c r="A238" i="20" s="1"/>
  <c r="B237" i="20" a="1"/>
  <c r="B237" i="20" s="1"/>
  <c r="D235" i="20" a="1"/>
  <c r="D235" i="20" s="1"/>
  <c r="A235" i="20" s="1"/>
  <c r="D233" i="20" a="1"/>
  <c r="D233" i="20" s="1"/>
  <c r="A233" i="20" s="1"/>
  <c r="C230" i="20" a="1"/>
  <c r="C230" i="20" s="1"/>
  <c r="B229" i="20" a="1"/>
  <c r="B229" i="20" s="1"/>
  <c r="D225" i="20" a="1"/>
  <c r="D225" i="20" s="1"/>
  <c r="A225" i="20" s="1"/>
  <c r="B224" i="20" a="1"/>
  <c r="B224" i="20" s="1"/>
  <c r="C222" i="20" a="1"/>
  <c r="C222" i="20" s="1"/>
  <c r="D220" i="20" a="1"/>
  <c r="D220" i="20" s="1"/>
  <c r="A220" i="20" s="1"/>
  <c r="B219" i="20" a="1"/>
  <c r="B219" i="20" s="1"/>
  <c r="D217" i="20" a="1"/>
  <c r="D217" i="20" s="1"/>
  <c r="A217" i="20" s="1"/>
  <c r="D215" i="20" a="1"/>
  <c r="D215" i="20" s="1"/>
  <c r="A215" i="20" s="1"/>
  <c r="C212" i="20" a="1"/>
  <c r="C212" i="20" s="1"/>
  <c r="B211" i="20" a="1"/>
  <c r="B211" i="20" s="1"/>
  <c r="D207" i="20" a="1"/>
  <c r="D207" i="20" s="1"/>
  <c r="A207" i="20" s="1"/>
  <c r="B206" i="20" a="1"/>
  <c r="B206" i="20" s="1"/>
  <c r="C204" i="20" a="1"/>
  <c r="C204" i="20" s="1"/>
  <c r="D202" i="20" a="1"/>
  <c r="D202" i="20" s="1"/>
  <c r="A202" i="20" s="1"/>
  <c r="B201" i="20" a="1"/>
  <c r="B201" i="20" s="1"/>
  <c r="D199" i="20" a="1"/>
  <c r="D199" i="20" s="1"/>
  <c r="A199" i="20" s="1"/>
  <c r="D197" i="20" a="1"/>
  <c r="D197" i="20" s="1"/>
  <c r="A197" i="20" s="1"/>
  <c r="C194" i="20" a="1"/>
  <c r="C194" i="20" s="1"/>
  <c r="B193" i="20" a="1"/>
  <c r="B193" i="20" s="1"/>
  <c r="D189" i="20" a="1"/>
  <c r="D189" i="20" s="1"/>
  <c r="A189" i="20" s="1"/>
  <c r="B188" i="20" a="1"/>
  <c r="B188" i="20" s="1"/>
  <c r="B309" i="20" a="1"/>
  <c r="B309" i="20" s="1"/>
  <c r="C299" i="20" a="1"/>
  <c r="C299" i="20" s="1"/>
  <c r="B280" i="20" a="1"/>
  <c r="B280" i="20" s="1"/>
  <c r="D269" i="20" a="1"/>
  <c r="D269" i="20" s="1"/>
  <c r="A269" i="20" s="1"/>
  <c r="C259" i="20" a="1"/>
  <c r="C259" i="20" s="1"/>
  <c r="C249" i="20" a="1"/>
  <c r="C249" i="20" s="1"/>
  <c r="C239" i="20" a="1"/>
  <c r="C239" i="20" s="1"/>
  <c r="C233" i="20" a="1"/>
  <c r="C233" i="20" s="1"/>
  <c r="D228" i="20" a="1"/>
  <c r="D228" i="20" s="1"/>
  <c r="A228" i="20" s="1"/>
  <c r="D218" i="20" a="1"/>
  <c r="D218" i="20" s="1"/>
  <c r="A218" i="20" s="1"/>
  <c r="B214" i="20" a="1"/>
  <c r="B214" i="20" s="1"/>
  <c r="B209" i="20" a="1"/>
  <c r="B209" i="20" s="1"/>
  <c r="B204" i="20" a="1"/>
  <c r="B204" i="20" s="1"/>
  <c r="C196" i="20" a="1"/>
  <c r="C196" i="20" s="1"/>
  <c r="C193" i="20" a="1"/>
  <c r="C193" i="20" s="1"/>
  <c r="B190" i="20" a="1"/>
  <c r="B190" i="20" s="1"/>
  <c r="D186" i="20" a="1"/>
  <c r="D186" i="20" s="1"/>
  <c r="A186" i="20" s="1"/>
  <c r="D184" i="20" a="1"/>
  <c r="D184" i="20" s="1"/>
  <c r="A184" i="20" s="1"/>
  <c r="D182" i="20" a="1"/>
  <c r="D182" i="20" s="1"/>
  <c r="A182" i="20" s="1"/>
  <c r="D180" i="20" a="1"/>
  <c r="D180" i="20" s="1"/>
  <c r="A180" i="20" s="1"/>
  <c r="D178" i="20" a="1"/>
  <c r="D178" i="20" s="1"/>
  <c r="A178" i="20" s="1"/>
  <c r="D176" i="20" a="1"/>
  <c r="D176" i="20" s="1"/>
  <c r="A176" i="20" s="1"/>
  <c r="B175" i="20" a="1"/>
  <c r="B175" i="20" s="1"/>
  <c r="B173" i="20" a="1"/>
  <c r="B173" i="20" s="1"/>
  <c r="C171" i="20" a="1"/>
  <c r="C171" i="20" s="1"/>
  <c r="D169" i="20" a="1"/>
  <c r="D169" i="20" s="1"/>
  <c r="A169" i="20" s="1"/>
  <c r="B168" i="20" a="1"/>
  <c r="B168" i="20" s="1"/>
  <c r="C166" i="20" a="1"/>
  <c r="C166" i="20" s="1"/>
  <c r="D164" i="20" a="1"/>
  <c r="D164" i="20" s="1"/>
  <c r="A164" i="20" s="1"/>
  <c r="B163" i="20" a="1"/>
  <c r="B163" i="20" s="1"/>
  <c r="D161" i="20" a="1"/>
  <c r="D161" i="20" s="1"/>
  <c r="A161" i="20" s="1"/>
  <c r="B160" i="20" a="1"/>
  <c r="B160" i="20" s="1"/>
  <c r="B158" i="20" a="1"/>
  <c r="B158" i="20" s="1"/>
  <c r="C156" i="20" a="1"/>
  <c r="C156" i="20" s="1"/>
  <c r="B155" i="20" a="1"/>
  <c r="B155" i="20" s="1"/>
  <c r="B153" i="20" a="1"/>
  <c r="B153" i="20" s="1"/>
  <c r="B151" i="20" a="1"/>
  <c r="B151" i="20" s="1"/>
  <c r="B149" i="20" a="1"/>
  <c r="B149" i="20" s="1"/>
  <c r="B147" i="20" a="1"/>
  <c r="B147" i="20" s="1"/>
  <c r="B145" i="20" a="1"/>
  <c r="B145" i="20" s="1"/>
  <c r="B143" i="20" a="1"/>
  <c r="B143" i="20" s="1"/>
  <c r="B141" i="20" a="1"/>
  <c r="B141" i="20" s="1"/>
  <c r="B139" i="20" a="1"/>
  <c r="B139" i="20" s="1"/>
  <c r="B137" i="20" a="1"/>
  <c r="B137" i="20" s="1"/>
  <c r="B135" i="20" a="1"/>
  <c r="B135" i="20" s="1"/>
  <c r="B133" i="20" a="1"/>
  <c r="B133" i="20" s="1"/>
  <c r="B131" i="20" a="1"/>
  <c r="B131" i="20" s="1"/>
  <c r="B129" i="20" a="1"/>
  <c r="B129" i="20" s="1"/>
  <c r="B127" i="20" a="1"/>
  <c r="B127" i="20" s="1"/>
  <c r="B125" i="20" a="1"/>
  <c r="B125" i="20" s="1"/>
  <c r="B123" i="20" a="1"/>
  <c r="B123" i="20" s="1"/>
  <c r="B121" i="20" a="1"/>
  <c r="B121" i="20" s="1"/>
  <c r="B119" i="20" a="1"/>
  <c r="B119" i="20" s="1"/>
  <c r="B117" i="20" a="1"/>
  <c r="B117" i="20" s="1"/>
  <c r="B115" i="20" a="1"/>
  <c r="B115" i="20" s="1"/>
  <c r="B113" i="20" a="1"/>
  <c r="B113" i="20" s="1"/>
  <c r="B111" i="20" a="1"/>
  <c r="B111" i="20" s="1"/>
  <c r="B109" i="20" a="1"/>
  <c r="B109" i="20" s="1"/>
  <c r="B107" i="20" a="1"/>
  <c r="B107" i="20" s="1"/>
  <c r="B105" i="20" a="1"/>
  <c r="B105" i="20" s="1"/>
  <c r="B103" i="20" a="1"/>
  <c r="B103" i="20" s="1"/>
  <c r="B101" i="20" a="1"/>
  <c r="B101" i="20" s="1"/>
  <c r="B99" i="20" a="1"/>
  <c r="B99" i="20" s="1"/>
  <c r="B97" i="20" a="1"/>
  <c r="B97" i="20" s="1"/>
  <c r="B95" i="20" a="1"/>
  <c r="B95" i="20" s="1"/>
  <c r="B93" i="20" a="1"/>
  <c r="B93" i="20" s="1"/>
  <c r="B91" i="20" a="1"/>
  <c r="B91" i="20" s="1"/>
  <c r="B89" i="20" a="1"/>
  <c r="B89" i="20" s="1"/>
  <c r="B87" i="20" a="1"/>
  <c r="B87" i="20" s="1"/>
  <c r="B85" i="20" a="1"/>
  <c r="B85" i="20" s="1"/>
  <c r="B83" i="20" a="1"/>
  <c r="B83" i="20" s="1"/>
  <c r="B81" i="20" a="1"/>
  <c r="B81" i="20" s="1"/>
  <c r="B79" i="20" a="1"/>
  <c r="B79" i="20" s="1"/>
  <c r="B77" i="20" a="1"/>
  <c r="B77" i="20" s="1"/>
  <c r="B75" i="20" a="1"/>
  <c r="B75" i="20" s="1"/>
  <c r="B73" i="20" a="1"/>
  <c r="B73" i="20" s="1"/>
  <c r="B71" i="20" a="1"/>
  <c r="B71" i="20" s="1"/>
  <c r="B69" i="20" a="1"/>
  <c r="B69" i="20" s="1"/>
  <c r="B67" i="20" a="1"/>
  <c r="B67" i="20" s="1"/>
  <c r="B65" i="20" a="1"/>
  <c r="B65" i="20" s="1"/>
  <c r="B63" i="20" a="1"/>
  <c r="B63" i="20" s="1"/>
  <c r="B61" i="20" a="1"/>
  <c r="B61" i="20" s="1"/>
  <c r="B59" i="20" a="1"/>
  <c r="B59" i="20" s="1"/>
  <c r="B57" i="20" a="1"/>
  <c r="B57" i="20" s="1"/>
  <c r="B55" i="20" a="1"/>
  <c r="B55" i="20" s="1"/>
  <c r="B53" i="20" a="1"/>
  <c r="B53" i="20" s="1"/>
  <c r="B51" i="20" a="1"/>
  <c r="B51" i="20" s="1"/>
  <c r="B49" i="20" a="1"/>
  <c r="B49" i="20" s="1"/>
  <c r="B47" i="20" a="1"/>
  <c r="B47" i="20" s="1"/>
  <c r="B45" i="20" a="1"/>
  <c r="B45" i="20" s="1"/>
  <c r="B43" i="20" a="1"/>
  <c r="B43" i="20" s="1"/>
  <c r="B41" i="20" a="1"/>
  <c r="B41" i="20" s="1"/>
  <c r="B39" i="20" a="1"/>
  <c r="B39" i="20" s="1"/>
  <c r="B37" i="20" a="1"/>
  <c r="B37" i="20" s="1"/>
  <c r="B35" i="20" a="1"/>
  <c r="B35" i="20" s="1"/>
  <c r="B33" i="20" a="1"/>
  <c r="B33" i="20" s="1"/>
  <c r="B31" i="20" a="1"/>
  <c r="B31" i="20" s="1"/>
  <c r="B29" i="20" a="1"/>
  <c r="B29" i="20" s="1"/>
  <c r="B27" i="20" a="1"/>
  <c r="B27" i="20" s="1"/>
  <c r="B25" i="20" a="1"/>
  <c r="B25" i="20" s="1"/>
  <c r="B23" i="20" a="1"/>
  <c r="B23" i="20" s="1"/>
  <c r="B21" i="20" a="1"/>
  <c r="B21" i="20" s="1"/>
  <c r="B19" i="20" a="1"/>
  <c r="B19" i="20" s="1"/>
  <c r="B17" i="20" a="1"/>
  <c r="B17" i="20" s="1"/>
  <c r="B15" i="20" a="1"/>
  <c r="B15" i="20" s="1"/>
  <c r="B13" i="20" a="1"/>
  <c r="B13" i="20" s="1"/>
  <c r="B11" i="20" a="1"/>
  <c r="B11" i="20" s="1"/>
  <c r="C74" i="20" a="1"/>
  <c r="C74" i="20" s="1"/>
  <c r="C70" i="20" a="1"/>
  <c r="C70" i="20" s="1"/>
  <c r="C64" i="20" a="1"/>
  <c r="C64" i="20" s="1"/>
  <c r="C58" i="20" a="1"/>
  <c r="C58" i="20" s="1"/>
  <c r="C54" i="20" a="1"/>
  <c r="C54" i="20" s="1"/>
  <c r="C48" i="20" a="1"/>
  <c r="C48" i="20" s="1"/>
  <c r="C44" i="20" a="1"/>
  <c r="C44" i="20" s="1"/>
  <c r="C34" i="20" a="1"/>
  <c r="C34" i="20" s="1"/>
  <c r="C30" i="20" a="1"/>
  <c r="C30" i="20" s="1"/>
  <c r="C22" i="20" a="1"/>
  <c r="C22" i="20" s="1"/>
  <c r="C18" i="20" a="1"/>
  <c r="C18" i="20" s="1"/>
  <c r="C12" i="20" a="1"/>
  <c r="C12" i="20" s="1"/>
  <c r="C113" i="20" a="1"/>
  <c r="C113" i="20" s="1"/>
  <c r="C103" i="20" a="1"/>
  <c r="C103" i="20" s="1"/>
  <c r="C91" i="20" a="1"/>
  <c r="C91" i="20" s="1"/>
  <c r="C81" i="20" a="1"/>
  <c r="C81" i="20" s="1"/>
  <c r="C69" i="20" a="1"/>
  <c r="C69" i="20" s="1"/>
  <c r="C57" i="20" a="1"/>
  <c r="C57" i="20" s="1"/>
  <c r="C45" i="20" a="1"/>
  <c r="C45" i="20" s="1"/>
  <c r="C33" i="20" a="1"/>
  <c r="C33" i="20" s="1"/>
  <c r="C23" i="20" a="1"/>
  <c r="C23" i="20" s="1"/>
  <c r="C11" i="20" a="1"/>
  <c r="C11" i="20" s="1"/>
  <c r="D307" i="20" a="1"/>
  <c r="D307" i="20" s="1"/>
  <c r="A307" i="20" s="1"/>
  <c r="B298" i="20" a="1"/>
  <c r="B298" i="20" s="1"/>
  <c r="B288" i="20" a="1"/>
  <c r="B288" i="20" s="1"/>
  <c r="B268" i="20" a="1"/>
  <c r="B268" i="20" s="1"/>
  <c r="C257" i="20" a="1"/>
  <c r="C257" i="20" s="1"/>
  <c r="B238" i="20" a="1"/>
  <c r="B238" i="20" s="1"/>
  <c r="B233" i="20" a="1"/>
  <c r="B233" i="20" s="1"/>
  <c r="B228" i="20" a="1"/>
  <c r="B228" i="20" s="1"/>
  <c r="C223" i="20" a="1"/>
  <c r="C223" i="20" s="1"/>
  <c r="C213" i="20" a="1"/>
  <c r="C213" i="20" s="1"/>
  <c r="C208" i="20" a="1"/>
  <c r="C208" i="20" s="1"/>
  <c r="C203" i="20" a="1"/>
  <c r="C203" i="20" s="1"/>
  <c r="C199" i="20" a="1"/>
  <c r="C199" i="20" s="1"/>
  <c r="B196" i="20" a="1"/>
  <c r="B196" i="20" s="1"/>
  <c r="D192" i="20" a="1"/>
  <c r="D192" i="20" s="1"/>
  <c r="A192" i="20" s="1"/>
  <c r="C189" i="20" a="1"/>
  <c r="C189" i="20" s="1"/>
  <c r="C186" i="20" a="1"/>
  <c r="C186" i="20" s="1"/>
  <c r="C184" i="20" a="1"/>
  <c r="C184" i="20" s="1"/>
  <c r="C180" i="20" a="1"/>
  <c r="C180" i="20" s="1"/>
  <c r="C178" i="20" a="1"/>
  <c r="C178" i="20" s="1"/>
  <c r="C176" i="20" a="1"/>
  <c r="C176" i="20" s="1"/>
  <c r="D174" i="20" a="1"/>
  <c r="D174" i="20" s="1"/>
  <c r="A174" i="20" s="1"/>
  <c r="D172" i="20" a="1"/>
  <c r="D172" i="20" s="1"/>
  <c r="A172" i="20" s="1"/>
  <c r="B171" i="20" a="1"/>
  <c r="B171" i="20" s="1"/>
  <c r="C169" i="20" a="1"/>
  <c r="C169" i="20" s="1"/>
  <c r="C164" i="20" a="1"/>
  <c r="C164" i="20" s="1"/>
  <c r="D162" i="20" a="1"/>
  <c r="D162" i="20" s="1"/>
  <c r="A162" i="20" s="1"/>
  <c r="C161" i="20" a="1"/>
  <c r="C161" i="20" s="1"/>
  <c r="D159" i="20" a="1"/>
  <c r="D159" i="20" s="1"/>
  <c r="A159" i="20" s="1"/>
  <c r="D154" i="20" a="1"/>
  <c r="D154" i="20" s="1"/>
  <c r="A154" i="20" s="1"/>
  <c r="D152" i="20" a="1"/>
  <c r="D152" i="20" s="1"/>
  <c r="A152" i="20" s="1"/>
  <c r="D150" i="20" a="1"/>
  <c r="D150" i="20" s="1"/>
  <c r="A150" i="20" s="1"/>
  <c r="D148" i="20" a="1"/>
  <c r="D148" i="20" s="1"/>
  <c r="A148" i="20" s="1"/>
  <c r="D146" i="20" a="1"/>
  <c r="D146" i="20" s="1"/>
  <c r="A146" i="20" s="1"/>
  <c r="D144" i="20" a="1"/>
  <c r="D144" i="20" s="1"/>
  <c r="A144" i="20" s="1"/>
  <c r="D142" i="20" a="1"/>
  <c r="D142" i="20" s="1"/>
  <c r="A142" i="20" s="1"/>
  <c r="D140" i="20" a="1"/>
  <c r="D140" i="20" s="1"/>
  <c r="A140" i="20" s="1"/>
  <c r="D138" i="20" a="1"/>
  <c r="D138" i="20" s="1"/>
  <c r="A138" i="20" s="1"/>
  <c r="D136" i="20" a="1"/>
  <c r="D136" i="20" s="1"/>
  <c r="A136" i="20" s="1"/>
  <c r="D134" i="20" a="1"/>
  <c r="D134" i="20" s="1"/>
  <c r="A134" i="20" s="1"/>
  <c r="D132" i="20" a="1"/>
  <c r="D132" i="20" s="1"/>
  <c r="A132" i="20" s="1"/>
  <c r="D130" i="20" a="1"/>
  <c r="D130" i="20" s="1"/>
  <c r="A130" i="20" s="1"/>
  <c r="D128" i="20" a="1"/>
  <c r="D128" i="20" s="1"/>
  <c r="A128" i="20" s="1"/>
  <c r="D126" i="20" a="1"/>
  <c r="D126" i="20" s="1"/>
  <c r="A126" i="20" s="1"/>
  <c r="D124" i="20" a="1"/>
  <c r="D124" i="20" s="1"/>
  <c r="A124" i="20" s="1"/>
  <c r="D122" i="20" a="1"/>
  <c r="D122" i="20" s="1"/>
  <c r="A122" i="20" s="1"/>
  <c r="D120" i="20" a="1"/>
  <c r="D120" i="20" s="1"/>
  <c r="A120" i="20" s="1"/>
  <c r="D118" i="20" a="1"/>
  <c r="D118" i="20" s="1"/>
  <c r="A118" i="20" s="1"/>
  <c r="D116" i="20" a="1"/>
  <c r="D116" i="20" s="1"/>
  <c r="A116" i="20" s="1"/>
  <c r="D114" i="20" a="1"/>
  <c r="D114" i="20" s="1"/>
  <c r="A114" i="20" s="1"/>
  <c r="D112" i="20" a="1"/>
  <c r="D112" i="20" s="1"/>
  <c r="A112" i="20" s="1"/>
  <c r="D110" i="20" a="1"/>
  <c r="D110" i="20" s="1"/>
  <c r="A110" i="20" s="1"/>
  <c r="D108" i="20" a="1"/>
  <c r="D108" i="20" s="1"/>
  <c r="A108" i="20" s="1"/>
  <c r="D106" i="20" a="1"/>
  <c r="D106" i="20" s="1"/>
  <c r="A106" i="20" s="1"/>
  <c r="D104" i="20" a="1"/>
  <c r="D104" i="20" s="1"/>
  <c r="A104" i="20" s="1"/>
  <c r="D102" i="20" a="1"/>
  <c r="D102" i="20" s="1"/>
  <c r="A102" i="20" s="1"/>
  <c r="D100" i="20" a="1"/>
  <c r="D100" i="20" s="1"/>
  <c r="A100" i="20" s="1"/>
  <c r="D98" i="20" a="1"/>
  <c r="D98" i="20" s="1"/>
  <c r="A98" i="20" s="1"/>
  <c r="D96" i="20" a="1"/>
  <c r="D96" i="20" s="1"/>
  <c r="A96" i="20" s="1"/>
  <c r="D94" i="20" a="1"/>
  <c r="D94" i="20" s="1"/>
  <c r="A94" i="20" s="1"/>
  <c r="D92" i="20" a="1"/>
  <c r="D92" i="20" s="1"/>
  <c r="A92" i="20" s="1"/>
  <c r="D90" i="20" a="1"/>
  <c r="D90" i="20" s="1"/>
  <c r="A90" i="20" s="1"/>
  <c r="D88" i="20" a="1"/>
  <c r="D88" i="20" s="1"/>
  <c r="A88" i="20" s="1"/>
  <c r="D86" i="20" a="1"/>
  <c r="D86" i="20" s="1"/>
  <c r="A86" i="20" s="1"/>
  <c r="D84" i="20" a="1"/>
  <c r="D84" i="20" s="1"/>
  <c r="A84" i="20" s="1"/>
  <c r="D82" i="20" a="1"/>
  <c r="D82" i="20" s="1"/>
  <c r="A82" i="20" s="1"/>
  <c r="D80" i="20" a="1"/>
  <c r="D80" i="20" s="1"/>
  <c r="A80" i="20" s="1"/>
  <c r="D78" i="20" a="1"/>
  <c r="D78" i="20" s="1"/>
  <c r="A78" i="20" s="1"/>
  <c r="D76" i="20" a="1"/>
  <c r="D76" i="20" s="1"/>
  <c r="A76" i="20" s="1"/>
  <c r="D74" i="20" a="1"/>
  <c r="D74" i="20" s="1"/>
  <c r="A74" i="20" s="1"/>
  <c r="D72" i="20" a="1"/>
  <c r="D72" i="20" s="1"/>
  <c r="A72" i="20" s="1"/>
  <c r="D70" i="20" a="1"/>
  <c r="D70" i="20" s="1"/>
  <c r="A70" i="20" s="1"/>
  <c r="D68" i="20" a="1"/>
  <c r="D68" i="20" s="1"/>
  <c r="A68" i="20" s="1"/>
  <c r="D66" i="20" a="1"/>
  <c r="D66" i="20" s="1"/>
  <c r="A66" i="20" s="1"/>
  <c r="D64" i="20" a="1"/>
  <c r="D64" i="20" s="1"/>
  <c r="A64" i="20" s="1"/>
  <c r="D62" i="20" a="1"/>
  <c r="D62" i="20" s="1"/>
  <c r="A62" i="20" s="1"/>
  <c r="D60" i="20" a="1"/>
  <c r="D60" i="20" s="1"/>
  <c r="A60" i="20" s="1"/>
  <c r="D58" i="20" a="1"/>
  <c r="D58" i="20" s="1"/>
  <c r="A58" i="20" s="1"/>
  <c r="D56" i="20" a="1"/>
  <c r="D56" i="20" s="1"/>
  <c r="A56" i="20" s="1"/>
  <c r="D54" i="20" a="1"/>
  <c r="D54" i="20" s="1"/>
  <c r="A54" i="20" s="1"/>
  <c r="D52" i="20" a="1"/>
  <c r="D52" i="20" s="1"/>
  <c r="A52" i="20" s="1"/>
  <c r="D50" i="20" a="1"/>
  <c r="D50" i="20" s="1"/>
  <c r="A50" i="20" s="1"/>
  <c r="D48" i="20" a="1"/>
  <c r="D48" i="20" s="1"/>
  <c r="A48" i="20" s="1"/>
  <c r="D46" i="20" a="1"/>
  <c r="D46" i="20" s="1"/>
  <c r="A46" i="20" s="1"/>
  <c r="D44" i="20" a="1"/>
  <c r="D44" i="20" s="1"/>
  <c r="A44" i="20" s="1"/>
  <c r="D42" i="20" a="1"/>
  <c r="D42" i="20" s="1"/>
  <c r="A42" i="20" s="1"/>
  <c r="D40" i="20" a="1"/>
  <c r="D40" i="20" s="1"/>
  <c r="A40" i="20" s="1"/>
  <c r="D38" i="20" a="1"/>
  <c r="D38" i="20" s="1"/>
  <c r="A38" i="20" s="1"/>
  <c r="D36" i="20" a="1"/>
  <c r="D36" i="20" s="1"/>
  <c r="A36" i="20" s="1"/>
  <c r="D34" i="20" a="1"/>
  <c r="D34" i="20" s="1"/>
  <c r="A34" i="20" s="1"/>
  <c r="D32" i="20" a="1"/>
  <c r="D32" i="20" s="1"/>
  <c r="A32" i="20" s="1"/>
  <c r="D30" i="20" a="1"/>
  <c r="D30" i="20" s="1"/>
  <c r="A30" i="20" s="1"/>
  <c r="D28" i="20" a="1"/>
  <c r="D28" i="20" s="1"/>
  <c r="A28" i="20" s="1"/>
  <c r="D26" i="20" a="1"/>
  <c r="D26" i="20" s="1"/>
  <c r="A26" i="20" s="1"/>
  <c r="D24" i="20" a="1"/>
  <c r="D24" i="20" s="1"/>
  <c r="A24" i="20" s="1"/>
  <c r="D22" i="20" a="1"/>
  <c r="D22" i="20" s="1"/>
  <c r="A22" i="20" s="1"/>
  <c r="D20" i="20" a="1"/>
  <c r="D20" i="20" s="1"/>
  <c r="A20" i="20" s="1"/>
  <c r="D18" i="20" a="1"/>
  <c r="D18" i="20" s="1"/>
  <c r="A18" i="20" s="1"/>
  <c r="D16" i="20" a="1"/>
  <c r="D16" i="20" s="1"/>
  <c r="A16" i="20" s="1"/>
  <c r="D14" i="20" a="1"/>
  <c r="D14" i="20" s="1"/>
  <c r="A14" i="20" s="1"/>
  <c r="D12" i="20" a="1"/>
  <c r="D12" i="20" s="1"/>
  <c r="A12" i="20" s="1"/>
  <c r="D10" i="20" a="1"/>
  <c r="D10" i="20" s="1"/>
  <c r="A10" i="20" s="1"/>
  <c r="C96" i="20" a="1"/>
  <c r="C96" i="20" s="1"/>
  <c r="C94" i="20" a="1"/>
  <c r="C94" i="20" s="1"/>
  <c r="C90" i="20" a="1"/>
  <c r="C90" i="20" s="1"/>
  <c r="C86" i="20" a="1"/>
  <c r="C86" i="20" s="1"/>
  <c r="C84" i="20" a="1"/>
  <c r="C84" i="20" s="1"/>
  <c r="C80" i="20" a="1"/>
  <c r="C80" i="20" s="1"/>
  <c r="C78" i="20" a="1"/>
  <c r="C78" i="20" s="1"/>
  <c r="C72" i="20" a="1"/>
  <c r="C72" i="20" s="1"/>
  <c r="C66" i="20" a="1"/>
  <c r="C66" i="20" s="1"/>
  <c r="C62" i="20" a="1"/>
  <c r="C62" i="20" s="1"/>
  <c r="C56" i="20" a="1"/>
  <c r="C56" i="20" s="1"/>
  <c r="C52" i="20" a="1"/>
  <c r="C52" i="20" s="1"/>
  <c r="C46" i="20" a="1"/>
  <c r="C46" i="20" s="1"/>
  <c r="C40" i="20" a="1"/>
  <c r="C40" i="20" s="1"/>
  <c r="C38" i="20" a="1"/>
  <c r="C38" i="20" s="1"/>
  <c r="C26" i="20" a="1"/>
  <c r="C26" i="20" s="1"/>
  <c r="C20" i="20" a="1"/>
  <c r="C20" i="20" s="1"/>
  <c r="C14" i="20" a="1"/>
  <c r="C14" i="20" s="1"/>
  <c r="C115" i="20" a="1"/>
  <c r="C115" i="20" s="1"/>
  <c r="C105" i="20" a="1"/>
  <c r="C105" i="20" s="1"/>
  <c r="C93" i="20" a="1"/>
  <c r="C93" i="20" s="1"/>
  <c r="C83" i="20" a="1"/>
  <c r="C83" i="20" s="1"/>
  <c r="C71" i="20" a="1"/>
  <c r="C71" i="20" s="1"/>
  <c r="C61" i="20" a="1"/>
  <c r="C61" i="20" s="1"/>
  <c r="C49" i="20" a="1"/>
  <c r="C49" i="20" s="1"/>
  <c r="C37" i="20" a="1"/>
  <c r="C37" i="20" s="1"/>
  <c r="C27" i="20" a="1"/>
  <c r="C27" i="20" s="1"/>
  <c r="C15" i="20" a="1"/>
  <c r="C15" i="20" s="1"/>
  <c r="B306" i="20" a="1"/>
  <c r="B306" i="20" s="1"/>
  <c r="D296" i="20" a="1"/>
  <c r="D296" i="20" s="1"/>
  <c r="A296" i="20" s="1"/>
  <c r="C286" i="20" a="1"/>
  <c r="C286" i="20" s="1"/>
  <c r="D276" i="20" a="1"/>
  <c r="D276" i="20" s="1"/>
  <c r="A276" i="20" s="1"/>
  <c r="B266" i="20" a="1"/>
  <c r="B266" i="20" s="1"/>
  <c r="B256" i="20" a="1"/>
  <c r="B256" i="20" s="1"/>
  <c r="B246" i="20" a="1"/>
  <c r="B246" i="20" s="1"/>
  <c r="D236" i="20" a="1"/>
  <c r="D236" i="20" s="1"/>
  <c r="A236" i="20" s="1"/>
  <c r="B232" i="20" a="1"/>
  <c r="B232" i="20" s="1"/>
  <c r="B227" i="20" a="1"/>
  <c r="B227" i="20" s="1"/>
  <c r="B222" i="20" a="1"/>
  <c r="B222" i="20" s="1"/>
  <c r="C217" i="20" a="1"/>
  <c r="C217" i="20" s="1"/>
  <c r="C207" i="20" a="1"/>
  <c r="C207" i="20" s="1"/>
  <c r="C202" i="20" a="1"/>
  <c r="C202" i="20" s="1"/>
  <c r="D198" i="20" a="1"/>
  <c r="D198" i="20" s="1"/>
  <c r="A198" i="20" s="1"/>
  <c r="C195" i="20" a="1"/>
  <c r="C195" i="20" s="1"/>
  <c r="B192" i="20" a="1"/>
  <c r="B192" i="20" s="1"/>
  <c r="D188" i="20" a="1"/>
  <c r="D188" i="20" s="1"/>
  <c r="A188" i="20" s="1"/>
  <c r="B186" i="20" a="1"/>
  <c r="B186" i="20" s="1"/>
  <c r="B184" i="20" a="1"/>
  <c r="B184" i="20" s="1"/>
  <c r="B182" i="20" a="1"/>
  <c r="B182" i="20" s="1"/>
  <c r="B180" i="20" a="1"/>
  <c r="B180" i="20" s="1"/>
  <c r="B176" i="20" a="1"/>
  <c r="B176" i="20" s="1"/>
  <c r="C174" i="20" a="1"/>
  <c r="C174" i="20" s="1"/>
  <c r="C172" i="20" a="1"/>
  <c r="C172" i="20" s="1"/>
  <c r="D170" i="20" a="1"/>
  <c r="D170" i="20" s="1"/>
  <c r="A170" i="20" s="1"/>
  <c r="B169" i="20" a="1"/>
  <c r="B169" i="20" s="1"/>
  <c r="D167" i="20" a="1"/>
  <c r="D167" i="20" s="1"/>
  <c r="A167" i="20" s="1"/>
  <c r="B166" i="20" a="1"/>
  <c r="B166" i="20" s="1"/>
  <c r="B164" i="20" a="1"/>
  <c r="B164" i="20" s="1"/>
  <c r="C162" i="20" a="1"/>
  <c r="C162" i="20" s="1"/>
  <c r="B161" i="20" a="1"/>
  <c r="B161" i="20" s="1"/>
  <c r="C159" i="20" a="1"/>
  <c r="C159" i="20" s="1"/>
  <c r="D157" i="20" a="1"/>
  <c r="D157" i="20" s="1"/>
  <c r="A157" i="20" s="1"/>
  <c r="B156" i="20" a="1"/>
  <c r="B156" i="20" s="1"/>
  <c r="C154" i="20" a="1"/>
  <c r="C154" i="20" s="1"/>
  <c r="C152" i="20" a="1"/>
  <c r="C152" i="20" s="1"/>
  <c r="C150" i="20" a="1"/>
  <c r="C150" i="20" s="1"/>
  <c r="C148" i="20" a="1"/>
  <c r="C148" i="20" s="1"/>
  <c r="C146" i="20" a="1"/>
  <c r="C146" i="20" s="1"/>
  <c r="C144" i="20" a="1"/>
  <c r="C144" i="20" s="1"/>
  <c r="C142" i="20" a="1"/>
  <c r="C142" i="20" s="1"/>
  <c r="C140" i="20" a="1"/>
  <c r="C140" i="20" s="1"/>
  <c r="C138" i="20" a="1"/>
  <c r="C138" i="20" s="1"/>
  <c r="C136" i="20" a="1"/>
  <c r="C136" i="20" s="1"/>
  <c r="C134" i="20" a="1"/>
  <c r="C134" i="20" s="1"/>
  <c r="C132" i="20" a="1"/>
  <c r="C132" i="20" s="1"/>
  <c r="C130" i="20" a="1"/>
  <c r="C130" i="20" s="1"/>
  <c r="C128" i="20" a="1"/>
  <c r="C128" i="20" s="1"/>
  <c r="C126" i="20" a="1"/>
  <c r="C126" i="20" s="1"/>
  <c r="C124" i="20" a="1"/>
  <c r="C124" i="20" s="1"/>
  <c r="C122" i="20" a="1"/>
  <c r="C122" i="20" s="1"/>
  <c r="C120" i="20" a="1"/>
  <c r="C120" i="20" s="1"/>
  <c r="C118" i="20" a="1"/>
  <c r="C118" i="20" s="1"/>
  <c r="C116" i="20" a="1"/>
  <c r="C116" i="20" s="1"/>
  <c r="C114" i="20" a="1"/>
  <c r="C114" i="20" s="1"/>
  <c r="C112" i="20" a="1"/>
  <c r="C112" i="20" s="1"/>
  <c r="C110" i="20" a="1"/>
  <c r="C110" i="20" s="1"/>
  <c r="C108" i="20" a="1"/>
  <c r="C108" i="20" s="1"/>
  <c r="C106" i="20" a="1"/>
  <c r="C106" i="20" s="1"/>
  <c r="C104" i="20" a="1"/>
  <c r="C104" i="20" s="1"/>
  <c r="C102" i="20" a="1"/>
  <c r="C102" i="20" s="1"/>
  <c r="C100" i="20" a="1"/>
  <c r="C100" i="20" s="1"/>
  <c r="C98" i="20" a="1"/>
  <c r="C98" i="20" s="1"/>
  <c r="C92" i="20" a="1"/>
  <c r="C92" i="20" s="1"/>
  <c r="C88" i="20" a="1"/>
  <c r="C88" i="20" s="1"/>
  <c r="C82" i="20" a="1"/>
  <c r="C82" i="20" s="1"/>
  <c r="C76" i="20" a="1"/>
  <c r="C76" i="20" s="1"/>
  <c r="C68" i="20" a="1"/>
  <c r="C68" i="20" s="1"/>
  <c r="C60" i="20" a="1"/>
  <c r="C60" i="20" s="1"/>
  <c r="C50" i="20" a="1"/>
  <c r="C50" i="20" s="1"/>
  <c r="C42" i="20" a="1"/>
  <c r="C42" i="20" s="1"/>
  <c r="C36" i="20" a="1"/>
  <c r="C36" i="20" s="1"/>
  <c r="C32" i="20" a="1"/>
  <c r="C32" i="20" s="1"/>
  <c r="C28" i="20" a="1"/>
  <c r="C28" i="20" s="1"/>
  <c r="C24" i="20" a="1"/>
  <c r="C24" i="20" s="1"/>
  <c r="C16" i="20" a="1"/>
  <c r="C16" i="20" s="1"/>
  <c r="B10" i="20" a="1"/>
  <c r="B10" i="20" s="1"/>
  <c r="C99" i="20" a="1"/>
  <c r="C99" i="20" s="1"/>
  <c r="C77" i="20" a="1"/>
  <c r="C77" i="20" s="1"/>
  <c r="C55" i="20" a="1"/>
  <c r="C55" i="20" s="1"/>
  <c r="C39" i="20" a="1"/>
  <c r="C39" i="20" s="1"/>
  <c r="C21" i="20" a="1"/>
  <c r="C21" i="20" s="1"/>
  <c r="C304" i="20" a="1"/>
  <c r="C304" i="20" s="1"/>
  <c r="D294" i="20" a="1"/>
  <c r="D294" i="20" s="1"/>
  <c r="A294" i="20" s="1"/>
  <c r="D284" i="20" a="1"/>
  <c r="D284" i="20" s="1"/>
  <c r="A284" i="20" s="1"/>
  <c r="B275" i="20" a="1"/>
  <c r="B275" i="20" s="1"/>
  <c r="B264" i="20" a="1"/>
  <c r="B264" i="20" s="1"/>
  <c r="C244" i="20" a="1"/>
  <c r="C244" i="20" s="1"/>
  <c r="C231" i="20" a="1"/>
  <c r="C231" i="20" s="1"/>
  <c r="C226" i="20" a="1"/>
  <c r="C226" i="20" s="1"/>
  <c r="C221" i="20" a="1"/>
  <c r="C221" i="20" s="1"/>
  <c r="D216" i="20" a="1"/>
  <c r="D216" i="20" s="1"/>
  <c r="A216" i="20" s="1"/>
  <c r="D206" i="20" a="1"/>
  <c r="D206" i="20" s="1"/>
  <c r="A206" i="20" s="1"/>
  <c r="B202" i="20" a="1"/>
  <c r="B202" i="20" s="1"/>
  <c r="B198" i="20" a="1"/>
  <c r="B198" i="20" s="1"/>
  <c r="D194" i="20" a="1"/>
  <c r="D194" i="20" s="1"/>
  <c r="A194" i="20" s="1"/>
  <c r="C191" i="20" a="1"/>
  <c r="C191" i="20" s="1"/>
  <c r="C185" i="20" a="1"/>
  <c r="C185" i="20" s="1"/>
  <c r="D183" i="20" a="1"/>
  <c r="D183" i="20" s="1"/>
  <c r="A183" i="20" s="1"/>
  <c r="D179" i="20" a="1"/>
  <c r="D179" i="20" s="1"/>
  <c r="A179" i="20" s="1"/>
  <c r="B178" i="20" a="1"/>
  <c r="B178" i="20" s="1"/>
  <c r="B174" i="20" a="1"/>
  <c r="B174" i="20" s="1"/>
  <c r="C170" i="20" a="1"/>
  <c r="C170" i="20" s="1"/>
  <c r="D168" i="20" a="1"/>
  <c r="D168" i="20" s="1"/>
  <c r="A168" i="20" s="1"/>
  <c r="C167" i="20" a="1"/>
  <c r="C167" i="20" s="1"/>
  <c r="D165" i="20" a="1"/>
  <c r="D165" i="20" s="1"/>
  <c r="A165" i="20" s="1"/>
  <c r="D160" i="20" a="1"/>
  <c r="D160" i="20" s="1"/>
  <c r="A160" i="20" s="1"/>
  <c r="B159" i="20" a="1"/>
  <c r="B159" i="20" s="1"/>
  <c r="C157" i="20" a="1"/>
  <c r="C157" i="20" s="1"/>
  <c r="B154" i="20" a="1"/>
  <c r="B154" i="20" s="1"/>
  <c r="B152" i="20" a="1"/>
  <c r="B152" i="20" s="1"/>
  <c r="B150" i="20" a="1"/>
  <c r="B150" i="20" s="1"/>
  <c r="B148" i="20" a="1"/>
  <c r="B148" i="20" s="1"/>
  <c r="B146" i="20" a="1"/>
  <c r="B146" i="20" s="1"/>
  <c r="B144" i="20" a="1"/>
  <c r="B144" i="20" s="1"/>
  <c r="B142" i="20" a="1"/>
  <c r="B142" i="20" s="1"/>
  <c r="B140" i="20" a="1"/>
  <c r="B140" i="20" s="1"/>
  <c r="B138" i="20" a="1"/>
  <c r="B138" i="20" s="1"/>
  <c r="B136" i="20" a="1"/>
  <c r="B136" i="20" s="1"/>
  <c r="B134" i="20" a="1"/>
  <c r="B134" i="20" s="1"/>
  <c r="B132" i="20" a="1"/>
  <c r="B132" i="20" s="1"/>
  <c r="B130" i="20" a="1"/>
  <c r="B130" i="20" s="1"/>
  <c r="B128" i="20" a="1"/>
  <c r="B128" i="20" s="1"/>
  <c r="B126" i="20" a="1"/>
  <c r="B126" i="20" s="1"/>
  <c r="B124" i="20" a="1"/>
  <c r="B124" i="20" s="1"/>
  <c r="B122" i="20" a="1"/>
  <c r="B122" i="20" s="1"/>
  <c r="B120" i="20" a="1"/>
  <c r="B120" i="20" s="1"/>
  <c r="B118" i="20" a="1"/>
  <c r="B118" i="20" s="1"/>
  <c r="B116" i="20" a="1"/>
  <c r="B116" i="20" s="1"/>
  <c r="B114" i="20" a="1"/>
  <c r="B114" i="20" s="1"/>
  <c r="B112" i="20" a="1"/>
  <c r="B112" i="20" s="1"/>
  <c r="B110" i="20" a="1"/>
  <c r="B110" i="20" s="1"/>
  <c r="B108" i="20" a="1"/>
  <c r="B108" i="20" s="1"/>
  <c r="B106" i="20" a="1"/>
  <c r="B106" i="20" s="1"/>
  <c r="B104" i="20" a="1"/>
  <c r="B104" i="20" s="1"/>
  <c r="B102" i="20" a="1"/>
  <c r="B102" i="20" s="1"/>
  <c r="B100" i="20" a="1"/>
  <c r="B100" i="20" s="1"/>
  <c r="B98" i="20" a="1"/>
  <c r="B98" i="20" s="1"/>
  <c r="B96" i="20" a="1"/>
  <c r="B96" i="20" s="1"/>
  <c r="B94" i="20" a="1"/>
  <c r="B94" i="20" s="1"/>
  <c r="B92" i="20" a="1"/>
  <c r="B92" i="20" s="1"/>
  <c r="B90" i="20" a="1"/>
  <c r="B90" i="20" s="1"/>
  <c r="B88" i="20" a="1"/>
  <c r="B88" i="20" s="1"/>
  <c r="B86" i="20" a="1"/>
  <c r="B86" i="20" s="1"/>
  <c r="B84" i="20" a="1"/>
  <c r="B84" i="20" s="1"/>
  <c r="B82" i="20" a="1"/>
  <c r="B82" i="20" s="1"/>
  <c r="B80" i="20" a="1"/>
  <c r="B80" i="20" s="1"/>
  <c r="B78" i="20" a="1"/>
  <c r="B78" i="20" s="1"/>
  <c r="B76" i="20" a="1"/>
  <c r="B76" i="20" s="1"/>
  <c r="B74" i="20" a="1"/>
  <c r="B74" i="20" s="1"/>
  <c r="B72" i="20" a="1"/>
  <c r="B72" i="20" s="1"/>
  <c r="B70" i="20" a="1"/>
  <c r="B70" i="20" s="1"/>
  <c r="B68" i="20" a="1"/>
  <c r="B68" i="20" s="1"/>
  <c r="B66" i="20" a="1"/>
  <c r="B66" i="20" s="1"/>
  <c r="B64" i="20" a="1"/>
  <c r="B64" i="20" s="1"/>
  <c r="B62" i="20" a="1"/>
  <c r="B62" i="20" s="1"/>
  <c r="B60" i="20" a="1"/>
  <c r="B60" i="20" s="1"/>
  <c r="B58" i="20" a="1"/>
  <c r="B58" i="20" s="1"/>
  <c r="B56" i="20" a="1"/>
  <c r="B56" i="20" s="1"/>
  <c r="B54" i="20" a="1"/>
  <c r="B54" i="20" s="1"/>
  <c r="B52" i="20" a="1"/>
  <c r="B52" i="20" s="1"/>
  <c r="B50" i="20" a="1"/>
  <c r="B50" i="20" s="1"/>
  <c r="B48" i="20" a="1"/>
  <c r="B48" i="20" s="1"/>
  <c r="B46" i="20" a="1"/>
  <c r="B46" i="20" s="1"/>
  <c r="B44" i="20" a="1"/>
  <c r="B44" i="20" s="1"/>
  <c r="B42" i="20" a="1"/>
  <c r="B42" i="20" s="1"/>
  <c r="B40" i="20" a="1"/>
  <c r="B40" i="20" s="1"/>
  <c r="B38" i="20" a="1"/>
  <c r="B38" i="20" s="1"/>
  <c r="B36" i="20" a="1"/>
  <c r="B36" i="20" s="1"/>
  <c r="B34" i="20" a="1"/>
  <c r="B34" i="20" s="1"/>
  <c r="B32" i="20" a="1"/>
  <c r="B32" i="20" s="1"/>
  <c r="B30" i="20" a="1"/>
  <c r="B30" i="20" s="1"/>
  <c r="B28" i="20" a="1"/>
  <c r="B28" i="20" s="1"/>
  <c r="B26" i="20" a="1"/>
  <c r="B26" i="20" s="1"/>
  <c r="B24" i="20" a="1"/>
  <c r="B24" i="20" s="1"/>
  <c r="B22" i="20" a="1"/>
  <c r="B22" i="20" s="1"/>
  <c r="B20" i="20" a="1"/>
  <c r="B20" i="20" s="1"/>
  <c r="B18" i="20" a="1"/>
  <c r="B18" i="20" s="1"/>
  <c r="B16" i="20" a="1"/>
  <c r="B16" i="20" s="1"/>
  <c r="B14" i="20" a="1"/>
  <c r="B14" i="20" s="1"/>
  <c r="B12" i="20" a="1"/>
  <c r="B12" i="20" s="1"/>
  <c r="C10" i="20" a="1"/>
  <c r="C10" i="20" s="1"/>
  <c r="D17" i="20" a="1"/>
  <c r="D17" i="20" s="1"/>
  <c r="A17" i="20" s="1"/>
  <c r="D13" i="20" a="1"/>
  <c r="D13" i="20" s="1"/>
  <c r="A13" i="20" s="1"/>
  <c r="C301" i="20" a="1"/>
  <c r="C301" i="20" s="1"/>
  <c r="C281" i="20" a="1"/>
  <c r="C281" i="20" s="1"/>
  <c r="D260" i="20" a="1"/>
  <c r="D260" i="20" s="1"/>
  <c r="A260" i="20" s="1"/>
  <c r="C241" i="20" a="1"/>
  <c r="C241" i="20" s="1"/>
  <c r="D224" i="20" a="1"/>
  <c r="D224" i="20" s="1"/>
  <c r="A224" i="20" s="1"/>
  <c r="B215" i="20" a="1"/>
  <c r="B215" i="20" s="1"/>
  <c r="C205" i="20" a="1"/>
  <c r="C205" i="20" s="1"/>
  <c r="C190" i="20" a="1"/>
  <c r="C190" i="20" s="1"/>
  <c r="B185" i="20" a="1"/>
  <c r="B185" i="20" s="1"/>
  <c r="C181" i="20" a="1"/>
  <c r="C181" i="20" s="1"/>
  <c r="B177" i="20" a="1"/>
  <c r="B177" i="20" s="1"/>
  <c r="C173" i="20" a="1"/>
  <c r="C173" i="20" s="1"/>
  <c r="D166" i="20" a="1"/>
  <c r="D166" i="20" s="1"/>
  <c r="A166" i="20" s="1"/>
  <c r="C163" i="20" a="1"/>
  <c r="C163" i="20" s="1"/>
  <c r="D156" i="20" a="1"/>
  <c r="D156" i="20" s="1"/>
  <c r="A156" i="20" s="1"/>
  <c r="C153" i="20" a="1"/>
  <c r="C153" i="20" s="1"/>
  <c r="C149" i="20" a="1"/>
  <c r="C149" i="20" s="1"/>
  <c r="C145" i="20" a="1"/>
  <c r="C145" i="20" s="1"/>
  <c r="C141" i="20" a="1"/>
  <c r="C141" i="20" s="1"/>
  <c r="C137" i="20" a="1"/>
  <c r="C137" i="20" s="1"/>
  <c r="C133" i="20" a="1"/>
  <c r="C133" i="20" s="1"/>
  <c r="C127" i="20" a="1"/>
  <c r="C127" i="20" s="1"/>
  <c r="C123" i="20" a="1"/>
  <c r="C123" i="20" s="1"/>
  <c r="C117" i="20" a="1"/>
  <c r="C117" i="20" s="1"/>
  <c r="C107" i="20" a="1"/>
  <c r="C107" i="20" s="1"/>
  <c r="C95" i="20" a="1"/>
  <c r="C95" i="20" s="1"/>
  <c r="C85" i="20" a="1"/>
  <c r="C85" i="20" s="1"/>
  <c r="C73" i="20" a="1"/>
  <c r="C73" i="20" s="1"/>
  <c r="C63" i="20" a="1"/>
  <c r="C63" i="20" s="1"/>
  <c r="C51" i="20" a="1"/>
  <c r="C51" i="20" s="1"/>
  <c r="C41" i="20" a="1"/>
  <c r="C41" i="20" s="1"/>
  <c r="C29" i="20" a="1"/>
  <c r="C29" i="20" s="1"/>
  <c r="C17" i="20" a="1"/>
  <c r="C17" i="20" s="1"/>
  <c r="B303" i="20" a="1"/>
  <c r="B303" i="20" s="1"/>
  <c r="B293" i="20" a="1"/>
  <c r="B293" i="20" s="1"/>
  <c r="C283" i="20" a="1"/>
  <c r="C283" i="20" s="1"/>
  <c r="C273" i="20" a="1"/>
  <c r="C273" i="20" s="1"/>
  <c r="C262" i="20" a="1"/>
  <c r="C262" i="20" s="1"/>
  <c r="D252" i="20" a="1"/>
  <c r="D252" i="20" s="1"/>
  <c r="A252" i="20" s="1"/>
  <c r="D242" i="20" a="1"/>
  <c r="D242" i="20" s="1"/>
  <c r="A242" i="20" s="1"/>
  <c r="C235" i="20" a="1"/>
  <c r="C235" i="20" s="1"/>
  <c r="C225" i="20" a="1"/>
  <c r="C225" i="20" s="1"/>
  <c r="C220" i="20" a="1"/>
  <c r="C220" i="20" s="1"/>
  <c r="C215" i="20" a="1"/>
  <c r="C215" i="20" s="1"/>
  <c r="D210" i="20" a="1"/>
  <c r="D210" i="20" s="1"/>
  <c r="A210" i="20" s="1"/>
  <c r="D200" i="20" a="1"/>
  <c r="D200" i="20" s="1"/>
  <c r="A200" i="20" s="1"/>
  <c r="C197" i="20" a="1"/>
  <c r="C197" i="20" s="1"/>
  <c r="B191" i="20" a="1"/>
  <c r="B191" i="20" s="1"/>
  <c r="C183" i="20" a="1"/>
  <c r="C183" i="20" s="1"/>
  <c r="D181" i="20" a="1"/>
  <c r="D181" i="20" s="1"/>
  <c r="A181" i="20" s="1"/>
  <c r="C179" i="20" a="1"/>
  <c r="C179" i="20" s="1"/>
  <c r="C177" i="20" a="1"/>
  <c r="C177" i="20" s="1"/>
  <c r="D175" i="20" a="1"/>
  <c r="D175" i="20" s="1"/>
  <c r="A175" i="20" s="1"/>
  <c r="D173" i="20" a="1"/>
  <c r="D173" i="20" s="1"/>
  <c r="A173" i="20" s="1"/>
  <c r="B172" i="20" a="1"/>
  <c r="B172" i="20" s="1"/>
  <c r="B170" i="20" a="1"/>
  <c r="B170" i="20" s="1"/>
  <c r="C168" i="20" a="1"/>
  <c r="C168" i="20" s="1"/>
  <c r="B167" i="20" a="1"/>
  <c r="B167" i="20" s="1"/>
  <c r="C165" i="20" a="1"/>
  <c r="C165" i="20" s="1"/>
  <c r="D163" i="20" a="1"/>
  <c r="D163" i="20" s="1"/>
  <c r="A163" i="20" s="1"/>
  <c r="B162" i="20" a="1"/>
  <c r="B162" i="20" s="1"/>
  <c r="C160" i="20" a="1"/>
  <c r="C160" i="20" s="1"/>
  <c r="D158" i="20" a="1"/>
  <c r="D158" i="20" s="1"/>
  <c r="A158" i="20" s="1"/>
  <c r="B157" i="20" a="1"/>
  <c r="B157" i="20" s="1"/>
  <c r="D155" i="20" a="1"/>
  <c r="D155" i="20" s="1"/>
  <c r="A155" i="20" s="1"/>
  <c r="D153" i="20" a="1"/>
  <c r="D153" i="20" s="1"/>
  <c r="A153" i="20" s="1"/>
  <c r="D151" i="20" a="1"/>
  <c r="D151" i="20" s="1"/>
  <c r="A151" i="20" s="1"/>
  <c r="D149" i="20" a="1"/>
  <c r="D149" i="20" s="1"/>
  <c r="A149" i="20" s="1"/>
  <c r="D147" i="20" a="1"/>
  <c r="D147" i="20" s="1"/>
  <c r="A147" i="20" s="1"/>
  <c r="D145" i="20" a="1"/>
  <c r="D145" i="20" s="1"/>
  <c r="A145" i="20" s="1"/>
  <c r="D143" i="20" a="1"/>
  <c r="D143" i="20" s="1"/>
  <c r="A143" i="20" s="1"/>
  <c r="D141" i="20" a="1"/>
  <c r="D141" i="20" s="1"/>
  <c r="A141" i="20" s="1"/>
  <c r="D139" i="20" a="1"/>
  <c r="D139" i="20" s="1"/>
  <c r="A139" i="20" s="1"/>
  <c r="D137" i="20" a="1"/>
  <c r="D137" i="20" s="1"/>
  <c r="A137" i="20" s="1"/>
  <c r="D135" i="20" a="1"/>
  <c r="D135" i="20" s="1"/>
  <c r="A135" i="20" s="1"/>
  <c r="D133" i="20" a="1"/>
  <c r="D133" i="20" s="1"/>
  <c r="A133" i="20" s="1"/>
  <c r="D131" i="20" a="1"/>
  <c r="D131" i="20" s="1"/>
  <c r="A131" i="20" s="1"/>
  <c r="D129" i="20" a="1"/>
  <c r="D129" i="20" s="1"/>
  <c r="A129" i="20" s="1"/>
  <c r="D127" i="20" a="1"/>
  <c r="D127" i="20" s="1"/>
  <c r="A127" i="20" s="1"/>
  <c r="D125" i="20" a="1"/>
  <c r="D125" i="20" s="1"/>
  <c r="A125" i="20" s="1"/>
  <c r="D123" i="20" a="1"/>
  <c r="D123" i="20" s="1"/>
  <c r="A123" i="20" s="1"/>
  <c r="D121" i="20" a="1"/>
  <c r="D121" i="20" s="1"/>
  <c r="A121" i="20" s="1"/>
  <c r="D119" i="20" a="1"/>
  <c r="D119" i="20" s="1"/>
  <c r="A119" i="20" s="1"/>
  <c r="D117" i="20" a="1"/>
  <c r="D117" i="20" s="1"/>
  <c r="A117" i="20" s="1"/>
  <c r="D115" i="20" a="1"/>
  <c r="D115" i="20" s="1"/>
  <c r="A115" i="20" s="1"/>
  <c r="D113" i="20" a="1"/>
  <c r="D113" i="20" s="1"/>
  <c r="A113" i="20" s="1"/>
  <c r="D111" i="20" a="1"/>
  <c r="D111" i="20" s="1"/>
  <c r="A111" i="20" s="1"/>
  <c r="D109" i="20" a="1"/>
  <c r="D109" i="20" s="1"/>
  <c r="A109" i="20" s="1"/>
  <c r="D107" i="20" a="1"/>
  <c r="D107" i="20" s="1"/>
  <c r="A107" i="20" s="1"/>
  <c r="D105" i="20" a="1"/>
  <c r="D105" i="20" s="1"/>
  <c r="A105" i="20" s="1"/>
  <c r="D103" i="20" a="1"/>
  <c r="D103" i="20" s="1"/>
  <c r="A103" i="20" s="1"/>
  <c r="D101" i="20" a="1"/>
  <c r="D101" i="20" s="1"/>
  <c r="A101" i="20" s="1"/>
  <c r="D99" i="20" a="1"/>
  <c r="D99" i="20" s="1"/>
  <c r="A99" i="20" s="1"/>
  <c r="D97" i="20" a="1"/>
  <c r="D97" i="20" s="1"/>
  <c r="A97" i="20" s="1"/>
  <c r="D95" i="20" a="1"/>
  <c r="D95" i="20" s="1"/>
  <c r="A95" i="20" s="1"/>
  <c r="D93" i="20" a="1"/>
  <c r="D93" i="20" s="1"/>
  <c r="A93" i="20" s="1"/>
  <c r="D91" i="20" a="1"/>
  <c r="D91" i="20" s="1"/>
  <c r="A91" i="20" s="1"/>
  <c r="D89" i="20" a="1"/>
  <c r="D89" i="20" s="1"/>
  <c r="A89" i="20" s="1"/>
  <c r="D87" i="20" a="1"/>
  <c r="D87" i="20" s="1"/>
  <c r="A87" i="20" s="1"/>
  <c r="D85" i="20" a="1"/>
  <c r="D85" i="20" s="1"/>
  <c r="A85" i="20" s="1"/>
  <c r="D83" i="20" a="1"/>
  <c r="D83" i="20" s="1"/>
  <c r="A83" i="20" s="1"/>
  <c r="D81" i="20" a="1"/>
  <c r="D81" i="20" s="1"/>
  <c r="A81" i="20" s="1"/>
  <c r="D79" i="20" a="1"/>
  <c r="D79" i="20" s="1"/>
  <c r="A79" i="20" s="1"/>
  <c r="D77" i="20" a="1"/>
  <c r="D77" i="20" s="1"/>
  <c r="A77" i="20" s="1"/>
  <c r="D75" i="20" a="1"/>
  <c r="D75" i="20" s="1"/>
  <c r="A75" i="20" s="1"/>
  <c r="D73" i="20" a="1"/>
  <c r="D73" i="20" s="1"/>
  <c r="A73" i="20" s="1"/>
  <c r="D71" i="20" a="1"/>
  <c r="D71" i="20" s="1"/>
  <c r="A71" i="20" s="1"/>
  <c r="D69" i="20" a="1"/>
  <c r="D69" i="20" s="1"/>
  <c r="A69" i="20" s="1"/>
  <c r="D67" i="20" a="1"/>
  <c r="D67" i="20" s="1"/>
  <c r="A67" i="20" s="1"/>
  <c r="D65" i="20" a="1"/>
  <c r="D65" i="20" s="1"/>
  <c r="A65" i="20" s="1"/>
  <c r="D63" i="20" a="1"/>
  <c r="D63" i="20" s="1"/>
  <c r="A63" i="20" s="1"/>
  <c r="D61" i="20" a="1"/>
  <c r="D61" i="20" s="1"/>
  <c r="A61" i="20" s="1"/>
  <c r="D59" i="20" a="1"/>
  <c r="D59" i="20" s="1"/>
  <c r="A59" i="20" s="1"/>
  <c r="D57" i="20" a="1"/>
  <c r="D57" i="20" s="1"/>
  <c r="A57" i="20" s="1"/>
  <c r="D55" i="20" a="1"/>
  <c r="D55" i="20" s="1"/>
  <c r="A55" i="20" s="1"/>
  <c r="D53" i="20" a="1"/>
  <c r="D53" i="20" s="1"/>
  <c r="A53" i="20" s="1"/>
  <c r="D51" i="20" a="1"/>
  <c r="D51" i="20" s="1"/>
  <c r="A51" i="20" s="1"/>
  <c r="D49" i="20" a="1"/>
  <c r="D49" i="20" s="1"/>
  <c r="A49" i="20" s="1"/>
  <c r="D47" i="20" a="1"/>
  <c r="D47" i="20" s="1"/>
  <c r="A47" i="20" s="1"/>
  <c r="D45" i="20" a="1"/>
  <c r="D45" i="20" s="1"/>
  <c r="A45" i="20" s="1"/>
  <c r="D43" i="20" a="1"/>
  <c r="D43" i="20" s="1"/>
  <c r="A43" i="20" s="1"/>
  <c r="D41" i="20" a="1"/>
  <c r="D41" i="20" s="1"/>
  <c r="A41" i="20" s="1"/>
  <c r="D39" i="20" a="1"/>
  <c r="D39" i="20" s="1"/>
  <c r="A39" i="20" s="1"/>
  <c r="D37" i="20" a="1"/>
  <c r="D37" i="20" s="1"/>
  <c r="A37" i="20" s="1"/>
  <c r="D35" i="20" a="1"/>
  <c r="D35" i="20" s="1"/>
  <c r="A35" i="20" s="1"/>
  <c r="D33" i="20" a="1"/>
  <c r="D33" i="20" s="1"/>
  <c r="A33" i="20" s="1"/>
  <c r="D31" i="20" a="1"/>
  <c r="D31" i="20" s="1"/>
  <c r="A31" i="20" s="1"/>
  <c r="D29" i="20" a="1"/>
  <c r="D29" i="20" s="1"/>
  <c r="A29" i="20" s="1"/>
  <c r="D27" i="20" a="1"/>
  <c r="D27" i="20" s="1"/>
  <c r="A27" i="20" s="1"/>
  <c r="D25" i="20" a="1"/>
  <c r="D25" i="20" s="1"/>
  <c r="A25" i="20" s="1"/>
  <c r="D23" i="20" a="1"/>
  <c r="D23" i="20" s="1"/>
  <c r="A23" i="20" s="1"/>
  <c r="D21" i="20" a="1"/>
  <c r="D21" i="20" s="1"/>
  <c r="A21" i="20" s="1"/>
  <c r="D19" i="20" a="1"/>
  <c r="D19" i="20" s="1"/>
  <c r="A19" i="20" s="1"/>
  <c r="D15" i="20" a="1"/>
  <c r="D15" i="20" s="1"/>
  <c r="A15" i="20" s="1"/>
  <c r="D11" i="20" a="1"/>
  <c r="D11" i="20" s="1"/>
  <c r="A11" i="20" s="1"/>
  <c r="C291" i="20" a="1"/>
  <c r="C291" i="20" s="1"/>
  <c r="C271" i="20" a="1"/>
  <c r="C271" i="20" s="1"/>
  <c r="B251" i="20" a="1"/>
  <c r="B251" i="20" s="1"/>
  <c r="D234" i="20" a="1"/>
  <c r="D234" i="20" s="1"/>
  <c r="A234" i="20" s="1"/>
  <c r="B220" i="20" a="1"/>
  <c r="B220" i="20" s="1"/>
  <c r="B210" i="20" a="1"/>
  <c r="B210" i="20" s="1"/>
  <c r="B197" i="20" a="1"/>
  <c r="B197" i="20" s="1"/>
  <c r="C187" i="20" a="1"/>
  <c r="C187" i="20" s="1"/>
  <c r="B183" i="20" a="1"/>
  <c r="B183" i="20" s="1"/>
  <c r="B179" i="20" a="1"/>
  <c r="B179" i="20" s="1"/>
  <c r="C175" i="20" a="1"/>
  <c r="C175" i="20" s="1"/>
  <c r="D171" i="20" a="1"/>
  <c r="D171" i="20" s="1"/>
  <c r="A171" i="20" s="1"/>
  <c r="B165" i="20" a="1"/>
  <c r="B165" i="20" s="1"/>
  <c r="C158" i="20" a="1"/>
  <c r="C158" i="20" s="1"/>
  <c r="C155" i="20" a="1"/>
  <c r="C155" i="20" s="1"/>
  <c r="C151" i="20" a="1"/>
  <c r="C151" i="20" s="1"/>
  <c r="C147" i="20" a="1"/>
  <c r="C147" i="20" s="1"/>
  <c r="C143" i="20" a="1"/>
  <c r="C143" i="20" s="1"/>
  <c r="C139" i="20" a="1"/>
  <c r="C139" i="20" s="1"/>
  <c r="C135" i="20" a="1"/>
  <c r="C135" i="20" s="1"/>
  <c r="C131" i="20" a="1"/>
  <c r="C131" i="20" s="1"/>
  <c r="C125" i="20" a="1"/>
  <c r="C125" i="20" s="1"/>
  <c r="C119" i="20" a="1"/>
  <c r="C119" i="20" s="1"/>
  <c r="C109" i="20" a="1"/>
  <c r="C109" i="20" s="1"/>
  <c r="C97" i="20" a="1"/>
  <c r="C97" i="20" s="1"/>
  <c r="C87" i="20" a="1"/>
  <c r="C87" i="20" s="1"/>
  <c r="C75" i="20" a="1"/>
  <c r="C75" i="20" s="1"/>
  <c r="C65" i="20" a="1"/>
  <c r="C65" i="20" s="1"/>
  <c r="C53" i="20" a="1"/>
  <c r="C53" i="20" s="1"/>
  <c r="C43" i="20" a="1"/>
  <c r="C43" i="20" s="1"/>
  <c r="C31" i="20" a="1"/>
  <c r="C31" i="20" s="1"/>
  <c r="C19" i="20" a="1"/>
  <c r="C19" i="20" s="1"/>
  <c r="C129" i="20" a="1"/>
  <c r="C129" i="20" s="1"/>
  <c r="C121" i="20" a="1"/>
  <c r="C121" i="20" s="1"/>
  <c r="C111" i="20" a="1"/>
  <c r="C111" i="20" s="1"/>
  <c r="C101" i="20" a="1"/>
  <c r="C101" i="20" s="1"/>
  <c r="C89" i="20" a="1"/>
  <c r="C89" i="20" s="1"/>
  <c r="C79" i="20" a="1"/>
  <c r="C79" i="20" s="1"/>
  <c r="C67" i="20" a="1"/>
  <c r="C67" i="20" s="1"/>
  <c r="C59" i="20" a="1"/>
  <c r="C59" i="20" s="1"/>
  <c r="C47" i="20" a="1"/>
  <c r="C47" i="20" s="1"/>
  <c r="C35" i="20" a="1"/>
  <c r="C35" i="20" s="1"/>
  <c r="C25" i="20" a="1"/>
  <c r="C25" i="20" s="1"/>
  <c r="C13" i="20" a="1"/>
  <c r="C13" i="20" s="1"/>
  <c r="A2008" i="20"/>
  <c r="A1990" i="20"/>
  <c r="A1984" i="20"/>
  <c r="A1978" i="20"/>
  <c r="A1972" i="20"/>
  <c r="A1966" i="20"/>
  <c r="A1954" i="20"/>
  <c r="A1948" i="20"/>
  <c r="A2007" i="20"/>
  <c r="A1995" i="20"/>
  <c r="A1983" i="20"/>
  <c r="A1971" i="20"/>
  <c r="A1965" i="20"/>
  <c r="A1959" i="20"/>
  <c r="A2006" i="20"/>
  <c r="A1982" i="20"/>
  <c r="A1976" i="20"/>
  <c r="A1970" i="20"/>
  <c r="A1952" i="20"/>
  <c r="A1946" i="20"/>
  <c r="A2005" i="20"/>
  <c r="A1999" i="20"/>
  <c r="A1993" i="20"/>
  <c r="A1969" i="20"/>
  <c r="A1963" i="20"/>
  <c r="A1945" i="20"/>
  <c r="A2009" i="20"/>
  <c r="A2010" i="20"/>
  <c r="A2003" i="20"/>
  <c r="A1985" i="20"/>
  <c r="A1939" i="20"/>
  <c r="A1933" i="20"/>
  <c r="A1921" i="20"/>
  <c r="A1915" i="20"/>
  <c r="A1903" i="20"/>
  <c r="A1992" i="20"/>
  <c r="A1974" i="20"/>
  <c r="A1956" i="20"/>
  <c r="A1944" i="20"/>
  <c r="A1932" i="20"/>
  <c r="A1920" i="20"/>
  <c r="A1997" i="20"/>
  <c r="A1979" i="20"/>
  <c r="A1961" i="20"/>
  <c r="A1949" i="20"/>
  <c r="A1943" i="20"/>
  <c r="A1937" i="20"/>
  <c r="A1931" i="20"/>
  <c r="A1925" i="20"/>
  <c r="A1913" i="20"/>
  <c r="A1991" i="20"/>
  <c r="A1973" i="20"/>
  <c r="A1950" i="20"/>
  <c r="A1947" i="20"/>
  <c r="A1941" i="20"/>
  <c r="A1935" i="20"/>
  <c r="A1998" i="20"/>
  <c r="A1955" i="20"/>
  <c r="A1986" i="20"/>
  <c r="A1940" i="20"/>
  <c r="A1917" i="20"/>
  <c r="A1908" i="20"/>
  <c r="A1895" i="20"/>
  <c r="A1889" i="20"/>
  <c r="A1883" i="20"/>
  <c r="A1877" i="20"/>
  <c r="A1968" i="20"/>
  <c r="A1942" i="20"/>
  <c r="A1924" i="20"/>
  <c r="A1922" i="20"/>
  <c r="A1904" i="20"/>
  <c r="A1894" i="20"/>
  <c r="A1934" i="20"/>
  <c r="A1914" i="20"/>
  <c r="A1905" i="20"/>
  <c r="A1893" i="20"/>
  <c r="A1887" i="20"/>
  <c r="A1881" i="20"/>
  <c r="A1875" i="20"/>
  <c r="A1863" i="20"/>
  <c r="A1857" i="20"/>
  <c r="A1910" i="20"/>
  <c r="A1906" i="20"/>
  <c r="A1892" i="20"/>
  <c r="A1868" i="20"/>
  <c r="A1862" i="20"/>
  <c r="A1856" i="20"/>
  <c r="A1844" i="20"/>
  <c r="A1838" i="20"/>
  <c r="A1911" i="20"/>
  <c r="A1901" i="20"/>
  <c r="A1899" i="20"/>
  <c r="A1897" i="20"/>
  <c r="A1885" i="20"/>
  <c r="A1873" i="20"/>
  <c r="A1867" i="20"/>
  <c r="A1861" i="20"/>
  <c r="A2004" i="20"/>
  <c r="A1930" i="20"/>
  <c r="A1912" i="20"/>
  <c r="A1878" i="20"/>
  <c r="A1860" i="20"/>
  <c r="A1858" i="20"/>
  <c r="A1843" i="20"/>
  <c r="A1841" i="20"/>
  <c r="A1840" i="20"/>
  <c r="A1839" i="20"/>
  <c r="A1830" i="20"/>
  <c r="A1812" i="20"/>
  <c r="A1806" i="20"/>
  <c r="A1800" i="20"/>
  <c r="A1864" i="20"/>
  <c r="A1849" i="20"/>
  <c r="A1845" i="20"/>
  <c r="A1829" i="20"/>
  <c r="A1811" i="20"/>
  <c r="A1805" i="20"/>
  <c r="A1793" i="20"/>
  <c r="A1871" i="20"/>
  <c r="A1859" i="20"/>
  <c r="A1853" i="20"/>
  <c r="A1852" i="20"/>
  <c r="A1851" i="20"/>
  <c r="A1828" i="20"/>
  <c r="A1822" i="20"/>
  <c r="A1816" i="20"/>
  <c r="A1798" i="20"/>
  <c r="A1827" i="20"/>
  <c r="A1815" i="20"/>
  <c r="A1809" i="20"/>
  <c r="A1870" i="20"/>
  <c r="A1825" i="20"/>
  <c r="A1819" i="20"/>
  <c r="A1807" i="20"/>
  <c r="A1801" i="20"/>
  <c r="A1795" i="20"/>
  <c r="A1796" i="20"/>
  <c r="A1785" i="20"/>
  <c r="A1784" i="20"/>
  <c r="A1782" i="20"/>
  <c r="A1781" i="20"/>
  <c r="A1775" i="20"/>
  <c r="A1769" i="20"/>
  <c r="A1826" i="20"/>
  <c r="A1780" i="20"/>
  <c r="A1774" i="20"/>
  <c r="A1756" i="20"/>
  <c r="A1744" i="20"/>
  <c r="A1855" i="20"/>
  <c r="A1820" i="20"/>
  <c r="A1788" i="20"/>
  <c r="A1865" i="20"/>
  <c r="A1814" i="20"/>
  <c r="A1778" i="20"/>
  <c r="A1766" i="20"/>
  <c r="A1736" i="20"/>
  <c r="A1803" i="20"/>
  <c r="A1790" i="20"/>
  <c r="A1776" i="20"/>
  <c r="A1752" i="20"/>
  <c r="A1747" i="20"/>
  <c r="A1743" i="20"/>
  <c r="A1729" i="20"/>
  <c r="A1723" i="20"/>
  <c r="A1717" i="20"/>
  <c r="A1705" i="20"/>
  <c r="A1699" i="20"/>
  <c r="A1687" i="20"/>
  <c r="A1765" i="20"/>
  <c r="A1728" i="20"/>
  <c r="A1722" i="20"/>
  <c r="A1698" i="20"/>
  <c r="A1692" i="20"/>
  <c r="A1674" i="20"/>
  <c r="A1758" i="20"/>
  <c r="A1735" i="20"/>
  <c r="A1727" i="20"/>
  <c r="A1703" i="20"/>
  <c r="A1685" i="20"/>
  <c r="A1679" i="20"/>
  <c r="A1661" i="20"/>
  <c r="A1637" i="20"/>
  <c r="A1631" i="20"/>
  <c r="A1619" i="20"/>
  <c r="A1791" i="20"/>
  <c r="A1749" i="20"/>
  <c r="A1740" i="20"/>
  <c r="A1739" i="20"/>
  <c r="A1732" i="20"/>
  <c r="A1714" i="20"/>
  <c r="A1690" i="20"/>
  <c r="A1684" i="20"/>
  <c r="A1672" i="20"/>
  <c r="A1666" i="20"/>
  <c r="A1660" i="20"/>
  <c r="A1654" i="20"/>
  <c r="A1759" i="20"/>
  <c r="A1746" i="20"/>
  <c r="A1725" i="20"/>
  <c r="A1730" i="20"/>
  <c r="A1682" i="20"/>
  <c r="A1600" i="20"/>
  <c r="A1594" i="20"/>
  <c r="A1570" i="20"/>
  <c r="A1671" i="20"/>
  <c r="A1638" i="20"/>
  <c r="A1634" i="20"/>
  <c r="A1593" i="20"/>
  <c r="A1581" i="20"/>
  <c r="A1527" i="20"/>
  <c r="A1694" i="20"/>
  <c r="A1658" i="20"/>
  <c r="A1656" i="20"/>
  <c r="A1635" i="20"/>
  <c r="A1610" i="20"/>
  <c r="A1586" i="20"/>
  <c r="A1562" i="20"/>
  <c r="A1550" i="20"/>
  <c r="A1544" i="20"/>
  <c r="A1617" i="20"/>
  <c r="A1609" i="20"/>
  <c r="A1603" i="20"/>
  <c r="A1585" i="20"/>
  <c r="A1573" i="20"/>
  <c r="A1561" i="20"/>
  <c r="A1555" i="20"/>
  <c r="A1537" i="20"/>
  <c r="A1531" i="20"/>
  <c r="A1525" i="20"/>
  <c r="A1706" i="20"/>
  <c r="A1641" i="20"/>
  <c r="A1624" i="20"/>
  <c r="A1623" i="20"/>
  <c r="A1622" i="20"/>
  <c r="A1621" i="20"/>
  <c r="A1596" i="20"/>
  <c r="A1590" i="20"/>
  <c r="A1548" i="20"/>
  <c r="A1506" i="20"/>
  <c r="A1494" i="20"/>
  <c r="A1482" i="20"/>
  <c r="A1540" i="20"/>
  <c r="A1505" i="20"/>
  <c r="A1481" i="20"/>
  <c r="A1475" i="20"/>
  <c r="A1469" i="20"/>
  <c r="A1512" i="20"/>
  <c r="A1474" i="20"/>
  <c r="A1559" i="20"/>
  <c r="A1521" i="20"/>
  <c r="A1502" i="20"/>
  <c r="A1490" i="20"/>
  <c r="A1650" i="20"/>
  <c r="A1483" i="20"/>
  <c r="A1394" i="20"/>
  <c r="A1358" i="20"/>
  <c r="A1518" i="20"/>
  <c r="A1491" i="20"/>
  <c r="A1453" i="20"/>
  <c r="A1447" i="20"/>
  <c r="A1435" i="20"/>
  <c r="A1387" i="20"/>
  <c r="A1381" i="20"/>
  <c r="A1351" i="20"/>
  <c r="A1339" i="20"/>
  <c r="A1458" i="20"/>
  <c r="A1457" i="20"/>
  <c r="A1428" i="20"/>
  <c r="A1410" i="20"/>
  <c r="A1374" i="20"/>
  <c r="A1356" i="20"/>
  <c r="A1350" i="20"/>
  <c r="A1516" i="20"/>
  <c r="A1479" i="20"/>
  <c r="A1451" i="20"/>
  <c r="A1439" i="20"/>
  <c r="A1415" i="20"/>
  <c r="A1409" i="20"/>
  <c r="A1403" i="20"/>
  <c r="A1373" i="20"/>
  <c r="A1367" i="20"/>
  <c r="A1337" i="20"/>
  <c r="A1450" i="20"/>
  <c r="A1444" i="20"/>
  <c r="A1432" i="20"/>
  <c r="A1414" i="20"/>
  <c r="A1396" i="20"/>
  <c r="A1378" i="20"/>
  <c r="A1366" i="20"/>
  <c r="A1514" i="20"/>
  <c r="A1443" i="20"/>
  <c r="A1383" i="20"/>
  <c r="A1329" i="20"/>
  <c r="A1328" i="20"/>
  <c r="A1326" i="20"/>
  <c r="A1346" i="20"/>
  <c r="A1312" i="20"/>
  <c r="A1300" i="20"/>
  <c r="A1323" i="20"/>
  <c r="A1281" i="20"/>
  <c r="A1275" i="20"/>
  <c r="A1263" i="20"/>
  <c r="A1268" i="20"/>
  <c r="A1232" i="20"/>
  <c r="A1321" i="20"/>
  <c r="A1309" i="20"/>
  <c r="A1255" i="20"/>
  <c r="A1147" i="20"/>
  <c r="A1113" i="20"/>
  <c r="A1095" i="20"/>
  <c r="A1156" i="20"/>
  <c r="A1333" i="20"/>
  <c r="A1195" i="20"/>
  <c r="A1114" i="20"/>
  <c r="A998" i="20"/>
  <c r="N788" i="5"/>
  <c r="N86" i="5"/>
  <c r="N658" i="5"/>
  <c r="N735" i="5"/>
  <c r="N179" i="5"/>
  <c r="N794" i="5"/>
  <c r="N37" i="5"/>
  <c r="N770" i="5"/>
  <c r="N772" i="5"/>
  <c r="N566" i="5"/>
  <c r="N202" i="5"/>
  <c r="N744" i="5"/>
  <c r="N177" i="5"/>
  <c r="N204" i="5"/>
  <c r="N683" i="5"/>
  <c r="N803" i="5"/>
  <c r="N207" i="5"/>
  <c r="N617" i="5"/>
  <c r="N628" i="5"/>
  <c r="N112" i="5"/>
  <c r="N636" i="5"/>
  <c r="N141" i="5"/>
  <c r="N7" i="5"/>
  <c r="N244" i="5"/>
  <c r="N729" i="5"/>
  <c r="N594" i="5"/>
  <c r="N647" i="5"/>
  <c r="N43" i="5"/>
  <c r="N58" i="5"/>
  <c r="N598" i="5"/>
  <c r="N125" i="5"/>
  <c r="N145" i="5"/>
  <c r="N15" i="5"/>
  <c r="N224" i="5"/>
  <c r="N268" i="5"/>
  <c r="N85" i="5"/>
  <c r="N48" i="5"/>
  <c r="N68" i="5"/>
  <c r="N206" i="5"/>
  <c r="N554" i="5"/>
  <c r="N711" i="5"/>
  <c r="N199" i="5"/>
  <c r="N731" i="5"/>
  <c r="N148" i="5"/>
  <c r="N26" i="5"/>
  <c r="N560" i="5"/>
  <c r="N46" i="5"/>
  <c r="N238" i="5"/>
  <c r="N817" i="5"/>
  <c r="N225" i="5"/>
  <c r="N142" i="5"/>
  <c r="N223" i="5"/>
  <c r="N14" i="5"/>
  <c r="N681" i="5"/>
  <c r="N739" i="5"/>
  <c r="N592" i="5"/>
  <c r="N709" i="5"/>
  <c r="N695" i="5"/>
  <c r="N41" i="5"/>
  <c r="N189" i="5"/>
  <c r="N200" i="5"/>
  <c r="N707" i="5"/>
  <c r="N51" i="5"/>
  <c r="N694" i="5"/>
  <c r="N756" i="5"/>
  <c r="N151" i="5"/>
  <c r="N780" i="5"/>
  <c r="N796" i="5"/>
  <c r="N237" i="5"/>
  <c r="N685" i="5"/>
  <c r="N124" i="5"/>
  <c r="N641" i="5"/>
  <c r="N146" i="5"/>
  <c r="N700" i="5"/>
  <c r="N701" i="5"/>
  <c r="N565" i="5"/>
  <c r="N600" i="5"/>
  <c r="N81" i="5"/>
  <c r="N637" i="5"/>
  <c r="N28" i="5"/>
  <c r="N108" i="5"/>
  <c r="N552" i="5"/>
  <c r="N243" i="5"/>
  <c r="N170" i="5"/>
  <c r="N171" i="5"/>
  <c r="N716" i="5"/>
  <c r="N252" i="5"/>
  <c r="N762" i="5"/>
  <c r="N804" i="5"/>
  <c r="N194" i="5"/>
  <c r="N80" i="5"/>
  <c r="N672" i="5"/>
  <c r="N44" i="5"/>
  <c r="N121" i="5"/>
  <c r="N814" i="5"/>
  <c r="N619" i="5"/>
  <c r="N708" i="5"/>
  <c r="N78" i="5"/>
  <c r="N101" i="5"/>
  <c r="N564" i="5"/>
  <c r="N567" i="5"/>
  <c r="N54" i="5"/>
  <c r="N795" i="5"/>
  <c r="N236" i="5"/>
  <c r="N766" i="5"/>
  <c r="N264" i="5"/>
  <c r="N126" i="5"/>
  <c r="N801" i="5"/>
  <c r="N61" i="5"/>
  <c r="N34" i="5"/>
  <c r="N668" i="5"/>
  <c r="N733" i="5"/>
  <c r="N167" i="5"/>
  <c r="N805" i="5"/>
  <c r="N217" i="5"/>
  <c r="N791" i="5"/>
  <c r="N187" i="5"/>
  <c r="N748" i="5"/>
  <c r="N806" i="5"/>
  <c r="N215" i="5"/>
  <c r="N690" i="5"/>
  <c r="N573" i="5"/>
  <c r="N75" i="5"/>
  <c r="N616" i="5"/>
  <c r="N232" i="5"/>
  <c r="N578" i="5"/>
  <c r="N76" i="5"/>
  <c r="N725" i="5"/>
  <c r="N686" i="5"/>
  <c r="N689" i="5"/>
  <c r="N248" i="5"/>
  <c r="N629" i="5"/>
  <c r="N741" i="5"/>
  <c r="N195" i="5"/>
  <c r="N130" i="5"/>
  <c r="N597" i="5"/>
  <c r="N761" i="5"/>
  <c r="N722" i="5"/>
  <c r="N70" i="5"/>
  <c r="N93" i="5"/>
  <c r="N599" i="5"/>
  <c r="N655" i="5"/>
  <c r="N228" i="5"/>
  <c r="N255" i="5"/>
  <c r="N175" i="5"/>
  <c r="N55" i="5"/>
  <c r="N551" i="5"/>
  <c r="N705" i="5"/>
  <c r="N245" i="5"/>
  <c r="N156" i="5"/>
  <c r="N261" i="5"/>
  <c r="N660" i="5"/>
  <c r="N271" i="5"/>
  <c r="N94" i="5"/>
  <c r="N661" i="5"/>
  <c r="N29" i="5"/>
  <c r="N812" i="5"/>
  <c r="N172" i="5"/>
  <c r="N669" i="5"/>
  <c r="N10" i="5"/>
  <c r="N115" i="5"/>
  <c r="N213" i="5"/>
  <c r="N555" i="5"/>
  <c r="N662" i="5"/>
  <c r="N27" i="5"/>
  <c r="N771" i="5"/>
  <c r="N645" i="5"/>
  <c r="N89" i="5"/>
  <c r="N20" i="5"/>
  <c r="N103" i="5"/>
  <c r="N40" i="5"/>
  <c r="N692" i="5"/>
  <c r="N622" i="5"/>
  <c r="N136" i="5"/>
  <c r="N203" i="5"/>
  <c r="N736" i="5"/>
  <c r="N642" i="5"/>
  <c r="N262" i="5"/>
  <c r="N742" i="5"/>
  <c r="N270" i="5"/>
  <c r="N16" i="5"/>
  <c r="N688" i="5"/>
  <c r="N132" i="5"/>
  <c r="N702" i="5"/>
  <c r="N586" i="5"/>
  <c r="N240" i="5"/>
  <c r="N254" i="5"/>
  <c r="N677" i="5"/>
  <c r="N33" i="5"/>
  <c r="N123" i="5"/>
  <c r="N72" i="5"/>
  <c r="N247" i="5"/>
  <c r="N673" i="5"/>
  <c r="N104" i="5"/>
  <c r="N116" i="5"/>
  <c r="N671" i="5"/>
  <c r="N196" i="5"/>
  <c r="N53" i="5"/>
  <c r="N581" i="5"/>
  <c r="N718" i="5"/>
  <c r="N190" i="5"/>
  <c r="N266" i="5"/>
  <c r="N634" i="5"/>
  <c r="N602" i="5"/>
  <c r="N609" i="5"/>
  <c r="N267" i="5"/>
  <c r="N239" i="5"/>
  <c r="N134" i="5"/>
  <c r="N605" i="5"/>
  <c r="N5" i="5"/>
  <c r="N646" i="5"/>
  <c r="N614" i="5"/>
  <c r="N96" i="5"/>
  <c r="N219" i="5"/>
  <c r="N4" i="5"/>
  <c r="N558" i="5"/>
  <c r="N107" i="5"/>
  <c r="N678" i="5"/>
  <c r="N572" i="5"/>
  <c r="N185" i="5"/>
  <c r="N128" i="5"/>
  <c r="N758" i="5"/>
  <c r="N765" i="5"/>
  <c r="N102" i="5"/>
  <c r="N149" i="5"/>
  <c r="N117" i="5"/>
  <c r="N666" i="5"/>
  <c r="N698" i="5"/>
  <c r="N574" i="5"/>
  <c r="N757" i="5"/>
  <c r="N724" i="5"/>
  <c r="N569" i="5"/>
  <c r="N150" i="5"/>
  <c r="N648" i="5"/>
  <c r="N713" i="5"/>
  <c r="N583" i="5"/>
  <c r="N192" i="5"/>
  <c r="N749" i="5"/>
  <c r="N682" i="5"/>
  <c r="N790" i="5"/>
  <c r="N651" i="5"/>
  <c r="N12" i="5"/>
  <c r="N162" i="5"/>
  <c r="N173" i="5"/>
  <c r="N79" i="5"/>
  <c r="N186" i="5"/>
  <c r="N265" i="5"/>
  <c r="N652" i="5"/>
  <c r="N760" i="5"/>
  <c r="N604" i="5"/>
  <c r="N178" i="5"/>
  <c r="N3" i="5"/>
  <c r="N144" i="5"/>
  <c r="N612" i="5"/>
  <c r="N235" i="5"/>
  <c r="N32" i="5"/>
  <c r="N643" i="5"/>
  <c r="N168" i="5"/>
  <c r="N712" i="5"/>
  <c r="N88" i="5"/>
  <c r="N623" i="5"/>
  <c r="N35" i="5"/>
  <c r="N212" i="5"/>
  <c r="N613" i="5"/>
  <c r="N667" i="5"/>
  <c r="N131" i="5"/>
  <c r="N706" i="5"/>
  <c r="N630" i="5"/>
  <c r="N36" i="5"/>
  <c r="N87" i="5"/>
  <c r="N699" i="5"/>
  <c r="N568" i="5"/>
  <c r="N119" i="5"/>
  <c r="N38" i="5"/>
  <c r="N590" i="5"/>
  <c r="N99" i="5"/>
  <c r="N118" i="5"/>
  <c r="N674" i="5"/>
  <c r="N763" i="5"/>
  <c r="N164" i="5"/>
  <c r="N730" i="5"/>
  <c r="N97" i="5"/>
  <c r="N580" i="5"/>
  <c r="N169" i="5"/>
  <c r="N184" i="5"/>
  <c r="N591" i="5"/>
  <c r="N193" i="5"/>
  <c r="N105" i="5"/>
  <c r="N57" i="5"/>
  <c r="N56" i="5"/>
  <c r="N257" i="5"/>
  <c r="N52" i="5"/>
  <c r="N106" i="5"/>
  <c r="N633" i="5"/>
  <c r="N137" i="5"/>
  <c r="N120" i="5"/>
  <c r="N161" i="5"/>
  <c r="N234" i="5"/>
  <c r="N596" i="5"/>
  <c r="N548" i="5"/>
  <c r="N684" i="5"/>
  <c r="N64" i="5"/>
  <c r="N785" i="5"/>
  <c r="N231" i="5"/>
  <c r="N670" i="5"/>
  <c r="N253" i="5"/>
  <c r="N30" i="5"/>
  <c r="N750" i="5"/>
  <c r="N273" i="5"/>
  <c r="N180" i="5"/>
  <c r="N608" i="5"/>
  <c r="N656" i="5"/>
  <c r="N242" i="5"/>
  <c r="N155" i="5"/>
  <c r="N710" i="5"/>
  <c r="N639" i="5"/>
  <c r="N649" i="5"/>
  <c r="N229" i="5"/>
  <c r="N561" i="5"/>
  <c r="N8" i="5"/>
  <c r="N606" i="5"/>
  <c r="N665" i="5"/>
  <c r="N263" i="5"/>
  <c r="N714" i="5"/>
  <c r="N723" i="5"/>
  <c r="N556" i="5"/>
  <c r="N183" i="5"/>
  <c r="N697" i="5"/>
  <c r="N153" i="5"/>
  <c r="N575" i="5"/>
  <c r="N198" i="5"/>
  <c r="N793" i="5"/>
  <c r="N693" i="5"/>
  <c r="N734" i="5"/>
  <c r="N631" i="5"/>
  <c r="N160" i="5"/>
  <c r="N152" i="5"/>
  <c r="N720" i="5"/>
  <c r="N191" i="5"/>
  <c r="N715" i="5"/>
  <c r="N773" i="5"/>
  <c r="N797" i="5"/>
  <c r="N632" i="5"/>
  <c r="N201" i="5"/>
  <c r="N776" i="5"/>
  <c r="N747" i="5"/>
  <c r="N17" i="5"/>
  <c r="N18" i="5"/>
  <c r="N696" i="5"/>
  <c r="N585" i="5"/>
  <c r="N95" i="5"/>
  <c r="N129" i="5"/>
  <c r="N6" i="5"/>
  <c r="N218" i="5"/>
  <c r="N182" i="5"/>
  <c r="N233" i="5"/>
  <c r="N625" i="5"/>
  <c r="N188" i="5"/>
  <c r="N211" i="5"/>
  <c r="N77" i="5"/>
  <c r="N214" i="5"/>
  <c r="N553" i="5"/>
  <c r="N727" i="5"/>
  <c r="N738" i="5"/>
  <c r="N19" i="5"/>
  <c r="N755" i="5"/>
  <c r="N601" i="5"/>
  <c r="N122" i="5"/>
  <c r="N147" i="5"/>
  <c r="N759" i="5"/>
  <c r="N133" i="5"/>
  <c r="N221" i="5"/>
  <c r="N82" i="5"/>
  <c r="N664" i="5"/>
  <c r="N181" i="5"/>
  <c r="N73" i="5"/>
  <c r="N603" i="5"/>
  <c r="N91" i="5"/>
  <c r="N111" i="5"/>
  <c r="N703" i="5"/>
  <c r="N615" i="5"/>
  <c r="N31" i="5"/>
  <c r="N135" i="5"/>
  <c r="N640" i="5"/>
  <c r="N208" i="5"/>
  <c r="N595" i="5"/>
  <c r="N562" i="5"/>
  <c r="N241" i="5"/>
  <c r="N110" i="5"/>
  <c r="N269" i="5"/>
  <c r="N559" i="5"/>
  <c r="N165" i="5"/>
  <c r="N809" i="5"/>
  <c r="N143" i="5"/>
  <c r="N113" i="5"/>
  <c r="N589" i="5"/>
  <c r="N737" i="5"/>
  <c r="N154" i="5"/>
  <c r="N800" i="5"/>
  <c r="N166" i="5"/>
  <c r="N272" i="5"/>
  <c r="N778" i="5"/>
  <c r="N220" i="5"/>
  <c r="N810" i="5"/>
  <c r="N139" i="5"/>
  <c r="N74" i="5"/>
  <c r="N21" i="5"/>
  <c r="N23" i="5"/>
  <c r="N250" i="5"/>
  <c r="N563" i="5"/>
  <c r="N751" i="5"/>
  <c r="N83" i="5"/>
  <c r="N676" i="5"/>
  <c r="N798" i="5"/>
  <c r="N654" i="5"/>
  <c r="N260" i="5"/>
  <c r="N704" i="5"/>
  <c r="N784" i="5"/>
  <c r="N251" i="5"/>
  <c r="N653" i="5"/>
  <c r="N550" i="5"/>
  <c r="N63" i="5"/>
  <c r="N98" i="5"/>
  <c r="N549" i="5"/>
  <c r="N49" i="5"/>
  <c r="N176" i="5"/>
  <c r="N816" i="5"/>
  <c r="N9" i="5"/>
  <c r="N777" i="5"/>
  <c r="N109" i="5"/>
  <c r="N205" i="5"/>
  <c r="N607" i="5"/>
  <c r="N60" i="5"/>
  <c r="N197" i="5"/>
  <c r="N24" i="5"/>
  <c r="N745" i="5"/>
  <c r="N25" i="5"/>
  <c r="N227" i="5"/>
  <c r="N767" i="5"/>
  <c r="N62" i="5"/>
  <c r="N752" i="5"/>
  <c r="N22" i="5"/>
  <c r="N127" i="5"/>
  <c r="N582" i="5"/>
  <c r="N69" i="5"/>
  <c r="N626" i="5"/>
  <c r="N799" i="5"/>
  <c r="N140" i="5"/>
  <c r="N84" i="5"/>
  <c r="N621" i="5"/>
  <c r="N42" i="5"/>
  <c r="N627" i="5"/>
  <c r="N726" i="5"/>
  <c r="N59" i="5"/>
  <c r="N680" i="5"/>
  <c r="N807" i="5"/>
  <c r="N650" i="5"/>
  <c r="N584" i="5"/>
  <c r="N792" i="5"/>
  <c r="N557" i="5"/>
  <c r="N691" i="5"/>
  <c r="N157" i="5"/>
  <c r="N779" i="5"/>
  <c r="N163" i="5"/>
  <c r="N728" i="5"/>
  <c r="N786" i="5"/>
  <c r="N577" i="5"/>
  <c r="N802" i="5"/>
  <c r="N216" i="5"/>
  <c r="N687" i="5"/>
  <c r="N226" i="5"/>
  <c r="N635" i="5"/>
  <c r="N210" i="5"/>
  <c r="N732" i="5"/>
  <c r="N39" i="5"/>
  <c r="N675" i="5"/>
  <c r="N811" i="5"/>
  <c r="N138" i="5"/>
  <c r="N815" i="5"/>
  <c r="N610" i="5"/>
  <c r="N579" i="5"/>
  <c r="N781" i="5"/>
  <c r="N258" i="5"/>
  <c r="N100" i="5"/>
  <c r="N71" i="5"/>
  <c r="N546" i="5"/>
  <c r="N588" i="5"/>
  <c r="N764" i="5"/>
  <c r="N717" i="5"/>
  <c r="N230" i="5"/>
  <c r="N576" i="5"/>
  <c r="N593" i="5"/>
  <c r="N663" i="5"/>
  <c r="N743" i="5"/>
  <c r="N256" i="5"/>
  <c r="N721" i="5"/>
  <c r="N783" i="5"/>
  <c r="N259" i="5"/>
  <c r="N657" i="5"/>
  <c r="N753" i="5"/>
  <c r="N114" i="5"/>
  <c r="N45" i="5"/>
  <c r="N249" i="5"/>
  <c r="N775" i="5"/>
  <c r="N789" i="5"/>
  <c r="N13" i="5"/>
  <c r="N65" i="5"/>
  <c r="N611" i="5"/>
  <c r="N768" i="5"/>
  <c r="N222" i="5"/>
  <c r="N66" i="5"/>
  <c r="N787" i="5"/>
  <c r="N11" i="5"/>
  <c r="N50" i="5"/>
  <c r="N587" i="5"/>
  <c r="N547" i="5"/>
  <c r="N90" i="5"/>
  <c r="N679" i="5"/>
  <c r="N620" i="5"/>
  <c r="N571" i="5"/>
  <c r="N638" i="5"/>
  <c r="N174" i="5"/>
  <c r="N618" i="5"/>
  <c r="N774" i="5"/>
  <c r="N246" i="5"/>
  <c r="N209" i="5"/>
  <c r="N769" i="5"/>
  <c r="N570" i="5"/>
  <c r="N754" i="5"/>
  <c r="N47" i="5"/>
  <c r="N67" i="5"/>
  <c r="N746" i="5"/>
  <c r="N92" i="5"/>
  <c r="N719" i="5"/>
  <c r="N624" i="5"/>
  <c r="N159" i="5"/>
  <c r="N740" i="5"/>
  <c r="N808" i="5"/>
  <c r="N782" i="5"/>
  <c r="N659" i="5"/>
  <c r="N813" i="5"/>
  <c r="N644" i="5"/>
  <c r="N158" i="5"/>
</calcChain>
</file>

<file path=xl/comments1.xml><?xml version="1.0" encoding="utf-8"?>
<comments xmlns="http://schemas.openxmlformats.org/spreadsheetml/2006/main">
  <authors>
    <author>Тюпаков Егор Игоревич</author>
  </authors>
  <commentList>
    <comment ref="G1" authorId="0" shapeId="0">
      <text>
        <r>
          <rPr>
            <sz val="10"/>
            <rFont val="Arial"/>
            <family val="2"/>
            <charset val="204"/>
          </rPr>
          <t>Тюпаков Егор Игоревич:</t>
        </r>
        <r>
          <rPr>
            <sz val="10"/>
            <rFont val="Arial"/>
            <family val="2"/>
            <charset val="204"/>
          </rPr>
          <t xml:space="preserve">
Вставка "Рейтинг расчет" только значение</t>
        </r>
      </text>
    </comment>
  </commentList>
</comments>
</file>

<file path=xl/sharedStrings.xml><?xml version="1.0" encoding="utf-8"?>
<sst xmlns="http://schemas.openxmlformats.org/spreadsheetml/2006/main" count="7269" uniqueCount="167">
  <si>
    <t>г. Краснодар</t>
  </si>
  <si>
    <t>г-к. Анапа</t>
  </si>
  <si>
    <t>г. Армавир</t>
  </si>
  <si>
    <t>г-к. Геленджик</t>
  </si>
  <si>
    <t>г. Новороссийск</t>
  </si>
  <si>
    <t>г-к. Сочи</t>
  </si>
  <si>
    <t>Абинский район</t>
  </si>
  <si>
    <t>Апшеронский район</t>
  </si>
  <si>
    <t>Белоглинский район</t>
  </si>
  <si>
    <t>Белореченский район</t>
  </si>
  <si>
    <t>Брюховецкий район</t>
  </si>
  <si>
    <t>Выселковский район</t>
  </si>
  <si>
    <t>Гулькевичский район</t>
  </si>
  <si>
    <t>Динской район</t>
  </si>
  <si>
    <t>Ейский район</t>
  </si>
  <si>
    <t>Кавказский район</t>
  </si>
  <si>
    <t>Калининский район</t>
  </si>
  <si>
    <t>Кореновский район</t>
  </si>
  <si>
    <t>Красноармейский район</t>
  </si>
  <si>
    <t>Крыловский район</t>
  </si>
  <si>
    <t>Крымский район</t>
  </si>
  <si>
    <t>Курганинский район</t>
  </si>
  <si>
    <t>Кущевский район</t>
  </si>
  <si>
    <t>Лабинский район</t>
  </si>
  <si>
    <t>Ленинградский район</t>
  </si>
  <si>
    <t>Мостовский район</t>
  </si>
  <si>
    <t>Новокубанский район</t>
  </si>
  <si>
    <t>Новопокровский район</t>
  </si>
  <si>
    <t>Отрадненский район</t>
  </si>
  <si>
    <t>Павловский район</t>
  </si>
  <si>
    <t>Приморско-Ахтарский район</t>
  </si>
  <si>
    <t>Северский район</t>
  </si>
  <si>
    <t>Славянский район</t>
  </si>
  <si>
    <t>Староминский район</t>
  </si>
  <si>
    <t>Тбилисский район</t>
  </si>
  <si>
    <t>Темрюкский район</t>
  </si>
  <si>
    <t>Тимашевский район</t>
  </si>
  <si>
    <t>Тихорецкий район</t>
  </si>
  <si>
    <t>Туапсинский район</t>
  </si>
  <si>
    <t>Успенский район</t>
  </si>
  <si>
    <t>Усть-Лабинский район</t>
  </si>
  <si>
    <t>Щербиновский район</t>
  </si>
  <si>
    <t>Муниципальное образование</t>
  </si>
  <si>
    <t>Показатель</t>
  </si>
  <si>
    <t>Значение</t>
  </si>
  <si>
    <t>Названия строк</t>
  </si>
  <si>
    <t>Сумма по полю Значение</t>
  </si>
  <si>
    <t>Названия столбцов</t>
  </si>
  <si>
    <t xml:space="preserve">Обеспеченность инфраструктурой, ед. на тыс. жителей </t>
  </si>
  <si>
    <t>Отделения почтовой связи, ед.</t>
  </si>
  <si>
    <t>Офисы страховых компаний, ед.</t>
  </si>
  <si>
    <t>Офисы МФО, КПК, СКПК, ед.</t>
  </si>
  <si>
    <t>КрКр</t>
  </si>
  <si>
    <t>Значение КрКр</t>
  </si>
  <si>
    <t>Дата</t>
  </si>
  <si>
    <t>РФ</t>
  </si>
  <si>
    <t>Значение РФ</t>
  </si>
  <si>
    <t>Рейтинг</t>
  </si>
  <si>
    <t>Ссылка для массива Рейтинга</t>
  </si>
  <si>
    <t>Ссылка для позиции в рейтинге</t>
  </si>
  <si>
    <t>Первая строка массива</t>
  </si>
  <si>
    <t>Последняя строка моссива</t>
  </si>
  <si>
    <t>Рейтинг расчет</t>
  </si>
  <si>
    <t>№ для расчета рейтинга</t>
  </si>
  <si>
    <t>№ для добавления данных (исходная)</t>
  </si>
  <si>
    <t>Сумма по полю Рейтинг</t>
  </si>
  <si>
    <t>ТОП 5 текущих лидеров рейтинга</t>
  </si>
  <si>
    <t xml:space="preserve">Банковские офисы, ед. </t>
  </si>
  <si>
    <t>Офисы банков в ОПС, ед.</t>
  </si>
  <si>
    <t>Населенные пункты с 3G, %</t>
  </si>
  <si>
    <t>Каневской район</t>
  </si>
  <si>
    <t>-</t>
  </si>
  <si>
    <t>ТОП 5, требующих внимания</t>
  </si>
  <si>
    <t>МО/Район</t>
  </si>
  <si>
    <t>Наименование КО</t>
  </si>
  <si>
    <t>Место установки 
(уточняющая информация)</t>
  </si>
  <si>
    <t>Адрес</t>
  </si>
  <si>
    <t>Количество по полю Адрес</t>
  </si>
  <si>
    <t>Кол-во</t>
  </si>
  <si>
    <t>ППКО на 01.01.2023</t>
  </si>
  <si>
    <t>СПРАВОЧНО</t>
  </si>
  <si>
    <t>Банкоматы, ед.</t>
  </si>
  <si>
    <t>Платежные терминалы и кассы БПА, ед.</t>
  </si>
  <si>
    <t>Для листа "Муниципалитеты" - кнопка "Численность населения"</t>
  </si>
  <si>
    <t>Для листа "Муниципалитеты" - кнопка "Интернет"</t>
  </si>
  <si>
    <t>Для листа "Муниципалитеты" - кнопка "Индекс ФД"</t>
  </si>
  <si>
    <t>Для листа "Муниципалитеты" - вертикальный гисто-график с накоплениями</t>
  </si>
  <si>
    <t>Для листа "Муниципалитеты" - веритальный гисто-график - основной</t>
  </si>
  <si>
    <t>Для листа "Обеспеченность" - бублик "Обеспеченность"</t>
  </si>
  <si>
    <t>Для листа "Обеспеченность" - вертикальный гисто-график (1/2)</t>
  </si>
  <si>
    <t>Для листа "Обеспеченность" - бублик "Индекс ФД"</t>
  </si>
  <si>
    <t>Для листа "Обеспеченность" - кнопка "Обеспеченность инфраструктурой"</t>
  </si>
  <si>
    <t>Для листа "Обеспеченность" - вертикальный гисто-график (2/2)</t>
  </si>
  <si>
    <t>Для листа "Рейтинг МО общий" - вертикальный гисто-график основной</t>
  </si>
  <si>
    <t>Для листа "Рейтинг по показателям" - вертикальный основной гисто-график</t>
  </si>
  <si>
    <t>Максимум по полю Значение КрКр</t>
  </si>
  <si>
    <t>Индекс ФД, балл (из 100 возможных)</t>
  </si>
  <si>
    <t>Для листа "Муниципалитеты" - кнопка "ТСТ с сервисом "наличне на кассе"</t>
  </si>
  <si>
    <t xml:space="preserve">Банковские офисы, ед. на 100 тыс. жителей </t>
  </si>
  <si>
    <t>Численность населения, тыс. чел.</t>
  </si>
  <si>
    <t xml:space="preserve">Обеспеченность платежными терминалами и кассами БПА, ед. на 100 тыс. жителей </t>
  </si>
  <si>
    <t>Обеспеченность ОПС,  ед. на 100 тыс. жителей</t>
  </si>
  <si>
    <t>Обеспеченность финансовыми организациями,  ед. на 100 тыс. жителей</t>
  </si>
  <si>
    <t>Электронные терминалы (значение приведено к показателю 100 ед.)</t>
  </si>
  <si>
    <t>ТСТ с сервисом "наличные на кассе", ед. на 100 тыс. жителей</t>
  </si>
  <si>
    <t>Средние значения</t>
  </si>
  <si>
    <t>Российская Федерация</t>
  </si>
  <si>
    <t>Федеральный округ</t>
  </si>
  <si>
    <t>Край</t>
  </si>
  <si>
    <t>Среднее по краю на 01.01.2022</t>
  </si>
  <si>
    <t>Среднее по краю на 01.01.2023</t>
  </si>
  <si>
    <t>Среднее по РФ на 01.01.2022</t>
  </si>
  <si>
    <t>Среднее по РФ на 01.01.2023</t>
  </si>
  <si>
    <t>Муниципальные образования</t>
  </si>
  <si>
    <t>Ср/обесп</t>
  </si>
  <si>
    <t>Среднее по полю Значение РФ</t>
  </si>
  <si>
    <t>ЮФО</t>
  </si>
  <si>
    <t>Значение ЮФО</t>
  </si>
  <si>
    <t>Среднее по ЮФО на 01.01.2022</t>
  </si>
  <si>
    <t>Среднее по ЮФО на 01.01.2023</t>
  </si>
  <si>
    <t>Среднее по полю Значение ЮФО</t>
  </si>
  <si>
    <t>Среднее по краю на 01.07.2023</t>
  </si>
  <si>
    <t>Среднее по РФ на 01.07.2023</t>
  </si>
  <si>
    <t>Среднее по ЮФО на 01.07.2023</t>
  </si>
  <si>
    <t>конец сводной</t>
  </si>
  <si>
    <t>Данные для подписей данных</t>
  </si>
  <si>
    <t>Данные для построения диаграммы</t>
  </si>
  <si>
    <t>Среднее по краю на 01.07.2022</t>
  </si>
  <si>
    <t>Среднее по РФ на 01.07.2022</t>
  </si>
  <si>
    <t>Среднее по ЮФО на 01.07.2022</t>
  </si>
  <si>
    <t>г. Горячий Ключ</t>
  </si>
  <si>
    <t>Рейтинг в разрезе показателей</t>
  </si>
  <si>
    <t>Индекс ФД, балл 
(из 100 возможных)</t>
  </si>
  <si>
    <t>Перечень торгово-сервисных точек, предоставляющих сервис «наличные на кассе» (по состоянию на 01.07.2023)</t>
  </si>
  <si>
    <t>г.Мелитополь</t>
  </si>
  <si>
    <t>г.Бердянск</t>
  </si>
  <si>
    <t>г.Энергодар</t>
  </si>
  <si>
    <t xml:space="preserve">Акимовский район </t>
  </si>
  <si>
    <t xml:space="preserve">Бердянский район </t>
  </si>
  <si>
    <t>Васильевский район</t>
  </si>
  <si>
    <t>Веселовский район</t>
  </si>
  <si>
    <t>Каменско-Днепровский район</t>
  </si>
  <si>
    <t>Куйбышевский район</t>
  </si>
  <si>
    <t>Мелитопольский район</t>
  </si>
  <si>
    <t>Михайловский район</t>
  </si>
  <si>
    <t>Пологовский район</t>
  </si>
  <si>
    <t>Приазовский район</t>
  </si>
  <si>
    <t>Приморский район</t>
  </si>
  <si>
    <t>Токмакский район</t>
  </si>
  <si>
    <t>Черниговский район</t>
  </si>
  <si>
    <t>Запорожская область</t>
  </si>
  <si>
    <t xml:space="preserve">Запорожская область </t>
  </si>
  <si>
    <t>Населенные пункты с 3G, % (Министерства цифрового развития)</t>
  </si>
  <si>
    <t>мобильный офис, ед.</t>
  </si>
  <si>
    <t>Среднее по краю на 01.01.2024</t>
  </si>
  <si>
    <t>Среднее по РФ на 01.01.2024</t>
  </si>
  <si>
    <t>Среднее по ЮФО на 01.01.2024</t>
  </si>
  <si>
    <t>Для листа "Запорожская область"</t>
  </si>
  <si>
    <t>Для листа "Запорожская область 2 вар" (основной график)</t>
  </si>
  <si>
    <t>Для листа "Запорожская область 2 вар" (Справочно: ППКО)</t>
  </si>
  <si>
    <t>Сумма по полю Кол-во</t>
  </si>
  <si>
    <t>Для листа "Запорожская область 2 вар" (значение области, РФ и ЮФО)</t>
  </si>
  <si>
    <t>ТОП 5, требующих внимания
(Индекс ФД, баллы из 100 возможных)</t>
  </si>
  <si>
    <t>ТОП 5 текущих лидеров рейтинга
(Индекс ФД, баллы из 100 возможных)</t>
  </si>
  <si>
    <t>Область</t>
  </si>
  <si>
    <t>Сумма по полю Значение КрКр</t>
  </si>
  <si>
    <t>Сумма по полю Значение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</si>
</sst>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Green]\▲0&quot;%&quot;;[Red]\▼0&quot;%&quot;;#"/>
    <numFmt numFmtId="165" formatCode="[Green]\▲0.0#;[Red]\▼0.0#;\-"/>
    <numFmt numFmtId="166" formatCode="0.0"/>
    <numFmt numFmtId="167" formatCode="\О\с\н\о\в\н\о\й"/>
    <numFmt numFmtId="168" formatCode="[Green]\▲0;[Red]\▼0;#"/>
    <numFmt numFmtId="169" formatCode="[Green]\▲0&quot;%&quot;;[Red]\▼0&quot;%&quot;;#,"/>
    <numFmt numFmtId="170" formatCode="[Green]\▲0&quot;баллов&quot;;[Red]\▼0&quot;баллов&quot;;#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Arial"/>
      <family val="2"/>
      <charset val="204"/>
    </font>
    <font>
      <sz val="2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8"/>
      <name val="Arial"/>
      <family val="2"/>
      <charset val="204"/>
    </font>
    <font>
      <sz val="25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8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BB44"/>
      </left>
      <right/>
      <top style="medium">
        <color rgb="FFFFBB44"/>
      </top>
      <bottom style="medium">
        <color rgb="FFFFBB44"/>
      </bottom>
      <diagonal/>
    </border>
    <border>
      <left/>
      <right/>
      <top style="medium">
        <color rgb="FFFFBB44"/>
      </top>
      <bottom style="medium">
        <color rgb="FFFFBB44"/>
      </bottom>
      <diagonal/>
    </border>
    <border>
      <left/>
      <right style="medium">
        <color rgb="FFFFBB44"/>
      </right>
      <top style="medium">
        <color rgb="FFFFBB44"/>
      </top>
      <bottom style="medium">
        <color rgb="FFFFBB44"/>
      </bottom>
      <diagonal/>
    </border>
    <border>
      <left style="medium">
        <color rgb="FFFFBB44"/>
      </left>
      <right/>
      <top/>
      <bottom/>
      <diagonal/>
    </border>
    <border>
      <left/>
      <right style="medium">
        <color rgb="FFFFBB44"/>
      </right>
      <top/>
      <bottom/>
      <diagonal/>
    </border>
    <border>
      <left style="medium">
        <color rgb="FFFFBB44"/>
      </left>
      <right/>
      <top/>
      <bottom style="medium">
        <color rgb="FFFFBB44"/>
      </bottom>
      <diagonal/>
    </border>
    <border>
      <left/>
      <right/>
      <top/>
      <bottom style="medium">
        <color rgb="FFFFBB44"/>
      </bottom>
      <diagonal/>
    </border>
    <border>
      <left/>
      <right style="medium">
        <color rgb="FFFFBB44"/>
      </right>
      <top/>
      <bottom style="medium">
        <color rgb="FFFFBB44"/>
      </bottom>
      <diagonal/>
    </border>
    <border>
      <left style="medium">
        <color rgb="FFFFBB44"/>
      </left>
      <right/>
      <top style="medium">
        <color rgb="FFFFBB44"/>
      </top>
      <bottom/>
      <diagonal/>
    </border>
    <border>
      <left/>
      <right/>
      <top style="medium">
        <color rgb="FFFFBB44"/>
      </top>
      <bottom/>
      <diagonal/>
    </border>
    <border>
      <left/>
      <right style="medium">
        <color rgb="FFFFBB44"/>
      </right>
      <top style="medium">
        <color rgb="FFFFBB44"/>
      </top>
      <bottom/>
      <diagonal/>
    </border>
    <border>
      <left style="medium">
        <color rgb="FFFFBB44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 style="medium">
        <color rgb="FFFFBB44"/>
      </right>
      <top style="medium">
        <color rgb="FFFFC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/>
      <right style="thin">
        <color rgb="FFFFC000"/>
      </right>
      <top/>
      <bottom/>
      <diagonal/>
    </border>
    <border>
      <left style="thin">
        <color rgb="FFFFC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rgb="FFFFC000"/>
      </left>
      <right style="thin">
        <color rgb="FFFFC000"/>
      </right>
      <top/>
      <bottom style="thin">
        <color rgb="FFFFC000"/>
      </bottom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rgb="FFFFC000"/>
      </left>
      <right style="thin">
        <color rgb="FFFFC000"/>
      </right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/>
      <diagonal/>
    </border>
  </borders>
  <cellStyleXfs count="2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0"/>
    <xf numFmtId="0" fontId="1" fillId="0" borderId="0"/>
  </cellStyleXfs>
  <cellXfs count="182">
    <xf numFmtId="0" fontId="0" fillId="0" borderId="0" xfId="0"/>
    <xf numFmtId="0" fontId="0" fillId="0" borderId="0" xfId="0" pivotButton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/>
    </xf>
    <xf numFmtId="0" fontId="0" fillId="0" borderId="0" xfId="0" applyFill="1" applyAlignment="1">
      <alignment vertical="center" wrapText="1"/>
    </xf>
    <xf numFmtId="0" fontId="7" fillId="20" borderId="1" xfId="0" applyFont="1" applyFill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0" fillId="21" borderId="0" xfId="0" applyFill="1"/>
    <xf numFmtId="0" fontId="10" fillId="0" borderId="0" xfId="0" applyFont="1"/>
    <xf numFmtId="1" fontId="0" fillId="0" borderId="0" xfId="0" applyNumberFormat="1"/>
    <xf numFmtId="0" fontId="9" fillId="23" borderId="6" xfId="0" applyFont="1" applyFill="1" applyBorder="1"/>
    <xf numFmtId="0" fontId="9" fillId="23" borderId="9" xfId="0" applyFont="1" applyFill="1" applyBorder="1"/>
    <xf numFmtId="0" fontId="9" fillId="23" borderId="15" xfId="0" applyFont="1" applyFill="1" applyBorder="1"/>
    <xf numFmtId="0" fontId="5" fillId="0" borderId="16" xfId="0" applyFont="1" applyBorder="1"/>
    <xf numFmtId="0" fontId="5" fillId="0" borderId="17" xfId="0" applyFont="1" applyBorder="1"/>
    <xf numFmtId="0" fontId="0" fillId="0" borderId="0" xfId="0"/>
    <xf numFmtId="0" fontId="11" fillId="0" borderId="26" xfId="0" applyFont="1" applyBorder="1"/>
    <xf numFmtId="0" fontId="0" fillId="25" borderId="0" xfId="0" applyFill="1"/>
    <xf numFmtId="0" fontId="0" fillId="0" borderId="0" xfId="0" applyFill="1"/>
    <xf numFmtId="0" fontId="0" fillId="0" borderId="0" xfId="0" applyBorder="1"/>
    <xf numFmtId="0" fontId="0" fillId="23" borderId="0" xfId="0" applyFill="1"/>
    <xf numFmtId="0" fontId="0" fillId="0" borderId="0" xfId="0"/>
    <xf numFmtId="0" fontId="10" fillId="0" borderId="0" xfId="0" applyFont="1" applyBorder="1"/>
    <xf numFmtId="0" fontId="10" fillId="0" borderId="0" xfId="0" applyNumberFormat="1" applyFont="1" applyFill="1"/>
    <xf numFmtId="0" fontId="12" fillId="0" borderId="27" xfId="0" applyNumberFormat="1" applyFont="1" applyFill="1" applyBorder="1"/>
    <xf numFmtId="14" fontId="12" fillId="0" borderId="27" xfId="0" applyNumberFormat="1" applyFont="1" applyFill="1" applyBorder="1"/>
    <xf numFmtId="1" fontId="10" fillId="0" borderId="0" xfId="0" applyNumberFormat="1" applyFont="1" applyFill="1" applyAlignment="1">
      <alignment wrapText="1"/>
    </xf>
    <xf numFmtId="167" fontId="10" fillId="0" borderId="0" xfId="0" applyNumberFormat="1" applyFont="1" applyFill="1"/>
    <xf numFmtId="0" fontId="0" fillId="0" borderId="0" xfId="0"/>
    <xf numFmtId="166" fontId="0" fillId="0" borderId="0" xfId="0" applyNumberFormat="1"/>
    <xf numFmtId="1" fontId="9" fillId="23" borderId="15" xfId="0" applyNumberFormat="1" applyFont="1" applyFill="1" applyBorder="1"/>
    <xf numFmtId="1" fontId="9" fillId="23" borderId="6" xfId="0" applyNumberFormat="1" applyFont="1" applyFill="1" applyBorder="1"/>
    <xf numFmtId="1" fontId="9" fillId="23" borderId="9" xfId="0" applyNumberFormat="1" applyFont="1" applyFill="1" applyBorder="1"/>
    <xf numFmtId="166" fontId="10" fillId="0" borderId="0" xfId="0" applyNumberFormat="1" applyFont="1" applyFill="1" applyAlignment="1">
      <alignment wrapText="1"/>
    </xf>
    <xf numFmtId="0" fontId="8" fillId="23" borderId="20" xfId="0" applyFont="1" applyFill="1" applyBorder="1"/>
    <xf numFmtId="0" fontId="8" fillId="23" borderId="24" xfId="0" applyFont="1" applyFill="1" applyBorder="1"/>
    <xf numFmtId="0" fontId="8" fillId="23" borderId="23" xfId="0" applyFont="1" applyFill="1" applyBorder="1"/>
    <xf numFmtId="0" fontId="8" fillId="23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0" fontId="10" fillId="0" borderId="1" xfId="0" applyFont="1" applyFill="1" applyBorder="1"/>
    <xf numFmtId="0" fontId="10" fillId="0" borderId="1" xfId="0" applyFont="1" applyBorder="1"/>
    <xf numFmtId="14" fontId="10" fillId="0" borderId="1" xfId="0" applyNumberFormat="1" applyFont="1" applyFill="1" applyBorder="1"/>
    <xf numFmtId="1" fontId="0" fillId="0" borderId="1" xfId="0" applyNumberFormat="1" applyFill="1" applyBorder="1"/>
    <xf numFmtId="0" fontId="0" fillId="0" borderId="1" xfId="0" applyFill="1" applyBorder="1"/>
    <xf numFmtId="1" fontId="0" fillId="26" borderId="1" xfId="0" applyNumberFormat="1" applyFill="1" applyBorder="1"/>
    <xf numFmtId="0" fontId="13" fillId="0" borderId="1" xfId="0" applyFont="1" applyBorder="1"/>
    <xf numFmtId="1" fontId="10" fillId="0" borderId="0" xfId="0" applyNumberFormat="1" applyFont="1"/>
    <xf numFmtId="1" fontId="10" fillId="0" borderId="0" xfId="0" applyNumberFormat="1" applyFont="1" applyFill="1"/>
    <xf numFmtId="14" fontId="0" fillId="0" borderId="1" xfId="0" applyNumberFormat="1" applyBorder="1"/>
    <xf numFmtId="0" fontId="11" fillId="0" borderId="0" xfId="0" applyFont="1"/>
    <xf numFmtId="14" fontId="0" fillId="0" borderId="1" xfId="0" applyNumberFormat="1" applyFill="1" applyBorder="1"/>
    <xf numFmtId="1" fontId="10" fillId="0" borderId="1" xfId="0" applyNumberFormat="1" applyFont="1" applyFill="1" applyBorder="1"/>
    <xf numFmtId="0" fontId="0" fillId="0" borderId="0" xfId="0"/>
    <xf numFmtId="167" fontId="0" fillId="0" borderId="0" xfId="0" applyNumberFormat="1" applyFont="1" applyFill="1" applyBorder="1"/>
    <xf numFmtId="0" fontId="10" fillId="27" borderId="0" xfId="0" applyFont="1" applyFill="1"/>
    <xf numFmtId="0" fontId="10" fillId="0" borderId="0" xfId="19" applyNumberFormat="1" applyFont="1" applyFill="1" applyAlignment="1">
      <alignment horizontal="right" vertical="center"/>
    </xf>
    <xf numFmtId="0" fontId="0" fillId="0" borderId="0" xfId="0"/>
    <xf numFmtId="1" fontId="10" fillId="0" borderId="0" xfId="0" applyNumberFormat="1" applyFont="1" applyFill="1" applyBorder="1"/>
    <xf numFmtId="14" fontId="10" fillId="0" borderId="0" xfId="0" applyNumberFormat="1" applyFont="1" applyBorder="1"/>
    <xf numFmtId="2" fontId="0" fillId="0" borderId="0" xfId="0" applyNumberFormat="1"/>
    <xf numFmtId="164" fontId="10" fillId="0" borderId="0" xfId="0" applyNumberFormat="1" applyFont="1"/>
    <xf numFmtId="0" fontId="10" fillId="0" borderId="0" xfId="0" applyFont="1" applyAlignment="1"/>
    <xf numFmtId="168" fontId="6" fillId="0" borderId="0" xfId="0" applyNumberFormat="1" applyFont="1" applyAlignment="1">
      <alignment vertical="center"/>
    </xf>
    <xf numFmtId="168" fontId="6" fillId="0" borderId="0" xfId="0" applyNumberFormat="1" applyFont="1" applyAlignment="1"/>
    <xf numFmtId="168" fontId="6" fillId="0" borderId="0" xfId="0" applyNumberFormat="1" applyFont="1"/>
    <xf numFmtId="166" fontId="0" fillId="0" borderId="1" xfId="0" applyNumberFormat="1" applyFill="1" applyBorder="1"/>
    <xf numFmtId="166" fontId="0" fillId="26" borderId="1" xfId="0" applyNumberFormat="1" applyFill="1" applyBorder="1"/>
    <xf numFmtId="166" fontId="0" fillId="0" borderId="0" xfId="0" pivotButton="1" applyNumberFormat="1"/>
    <xf numFmtId="166" fontId="10" fillId="0" borderId="0" xfId="0" applyNumberFormat="1" applyFont="1"/>
    <xf numFmtId="166" fontId="10" fillId="0" borderId="0" xfId="0" applyNumberFormat="1" applyFont="1" applyFill="1" applyBorder="1" applyAlignment="1">
      <alignment wrapText="1"/>
    </xf>
    <xf numFmtId="166" fontId="10" fillId="0" borderId="0" xfId="0" applyNumberFormat="1" applyFont="1" applyBorder="1"/>
    <xf numFmtId="0" fontId="0" fillId="0" borderId="0" xfId="0"/>
    <xf numFmtId="0" fontId="0" fillId="0" borderId="0" xfId="0"/>
    <xf numFmtId="2" fontId="0" fillId="0" borderId="1" xfId="0" applyNumberFormat="1" applyFill="1" applyBorder="1"/>
    <xf numFmtId="0" fontId="8" fillId="23" borderId="0" xfId="0" applyFont="1" applyFill="1" applyBorder="1" applyAlignment="1"/>
    <xf numFmtId="0" fontId="8" fillId="23" borderId="29" xfId="0" applyFont="1" applyFill="1" applyBorder="1" applyAlignment="1">
      <alignment horizontal="center"/>
    </xf>
    <xf numFmtId="0" fontId="10" fillId="0" borderId="0" xfId="0" applyNumberFormat="1" applyFont="1" applyFill="1" applyBorder="1"/>
    <xf numFmtId="0" fontId="12" fillId="0" borderId="30" xfId="0" applyNumberFormat="1" applyFont="1" applyFill="1" applyBorder="1"/>
    <xf numFmtId="1" fontId="10" fillId="0" borderId="0" xfId="0" applyNumberFormat="1" applyFont="1" applyFill="1" applyBorder="1" applyAlignment="1">
      <alignment wrapText="1"/>
    </xf>
    <xf numFmtId="167" fontId="10" fillId="0" borderId="0" xfId="0" applyNumberFormat="1" applyFont="1" applyFill="1" applyBorder="1"/>
    <xf numFmtId="1" fontId="12" fillId="29" borderId="31" xfId="0" applyNumberFormat="1" applyFont="1" applyFill="1" applyBorder="1"/>
    <xf numFmtId="0" fontId="13" fillId="0" borderId="1" xfId="0" applyFont="1" applyFill="1" applyBorder="1"/>
    <xf numFmtId="0" fontId="0" fillId="25" borderId="1" xfId="0" applyFill="1" applyBorder="1"/>
    <xf numFmtId="1" fontId="0" fillId="25" borderId="1" xfId="0" applyNumberFormat="1" applyFill="1" applyBorder="1"/>
    <xf numFmtId="0" fontId="10" fillId="25" borderId="0" xfId="0" applyFont="1" applyFill="1"/>
    <xf numFmtId="0" fontId="10" fillId="25" borderId="0" xfId="0" applyNumberFormat="1" applyFont="1" applyFill="1"/>
    <xf numFmtId="0" fontId="10" fillId="25" borderId="0" xfId="0" applyFont="1" applyFill="1" applyBorder="1"/>
    <xf numFmtId="0" fontId="12" fillId="25" borderId="27" xfId="0" applyNumberFormat="1" applyFont="1" applyFill="1" applyBorder="1"/>
    <xf numFmtId="14" fontId="12" fillId="25" borderId="27" xfId="0" applyNumberFormat="1" applyFont="1" applyFill="1" applyBorder="1"/>
    <xf numFmtId="1" fontId="10" fillId="25" borderId="0" xfId="0" applyNumberFormat="1" applyFont="1" applyFill="1" applyAlignment="1">
      <alignment wrapText="1"/>
    </xf>
    <xf numFmtId="0" fontId="10" fillId="25" borderId="0" xfId="19" applyNumberFormat="1" applyFont="1" applyFill="1" applyAlignment="1">
      <alignment horizontal="right" vertical="center"/>
    </xf>
    <xf numFmtId="167" fontId="0" fillId="25" borderId="0" xfId="0" applyNumberFormat="1" applyFont="1" applyFill="1" applyBorder="1"/>
    <xf numFmtId="167" fontId="10" fillId="25" borderId="0" xfId="0" applyNumberFormat="1" applyFont="1" applyFill="1"/>
    <xf numFmtId="1" fontId="10" fillId="25" borderId="0" xfId="0" applyNumberFormat="1" applyFont="1" applyFill="1"/>
    <xf numFmtId="166" fontId="10" fillId="25" borderId="0" xfId="0" applyNumberFormat="1" applyFont="1" applyFill="1" applyAlignment="1">
      <alignment wrapText="1"/>
    </xf>
    <xf numFmtId="0" fontId="0" fillId="25" borderId="0" xfId="0" applyNumberFormat="1" applyFill="1"/>
    <xf numFmtId="166" fontId="10" fillId="25" borderId="0" xfId="0" applyNumberFormat="1" applyFont="1" applyFill="1" applyBorder="1" applyAlignment="1">
      <alignment wrapText="1"/>
    </xf>
    <xf numFmtId="1" fontId="10" fillId="25" borderId="0" xfId="0" applyNumberFormat="1" applyFont="1" applyFill="1" applyBorder="1"/>
    <xf numFmtId="0" fontId="13" fillId="0" borderId="0" xfId="0" applyFont="1"/>
    <xf numFmtId="0" fontId="13" fillId="0" borderId="0" xfId="0" applyNumberFormat="1" applyFont="1" applyFill="1"/>
    <xf numFmtId="0" fontId="13" fillId="0" borderId="0" xfId="0" applyFont="1" applyBorder="1"/>
    <xf numFmtId="0" fontId="13" fillId="0" borderId="27" xfId="0" applyNumberFormat="1" applyFont="1" applyFill="1" applyBorder="1"/>
    <xf numFmtId="14" fontId="13" fillId="0" borderId="27" xfId="0" applyNumberFormat="1" applyFont="1" applyFill="1" applyBorder="1"/>
    <xf numFmtId="166" fontId="13" fillId="0" borderId="0" xfId="0" applyNumberFormat="1" applyFont="1" applyFill="1" applyBorder="1" applyAlignment="1">
      <alignment wrapText="1"/>
    </xf>
    <xf numFmtId="0" fontId="13" fillId="0" borderId="0" xfId="19" applyNumberFormat="1" applyFont="1" applyFill="1" applyAlignment="1">
      <alignment horizontal="right" vertical="center"/>
    </xf>
    <xf numFmtId="0" fontId="0" fillId="0" borderId="0" xfId="0"/>
    <xf numFmtId="0" fontId="0" fillId="0" borderId="0" xfId="0"/>
    <xf numFmtId="0" fontId="8" fillId="23" borderId="33" xfId="0" applyFont="1" applyFill="1" applyBorder="1" applyAlignment="1">
      <alignment horizontal="center"/>
    </xf>
    <xf numFmtId="0" fontId="8" fillId="23" borderId="32" xfId="0" applyFont="1" applyFill="1" applyBorder="1" applyAlignment="1">
      <alignment horizontal="center"/>
    </xf>
    <xf numFmtId="0" fontId="10" fillId="30" borderId="0" xfId="0" applyFont="1" applyFill="1"/>
    <xf numFmtId="0" fontId="0" fillId="0" borderId="0" xfId="0" applyAlignment="1"/>
    <xf numFmtId="170" fontId="6" fillId="0" borderId="0" xfId="0" applyNumberFormat="1" applyFont="1" applyAlignment="1"/>
    <xf numFmtId="14" fontId="12" fillId="29" borderId="31" xfId="0" applyNumberFormat="1" applyFont="1" applyFill="1" applyBorder="1"/>
    <xf numFmtId="14" fontId="12" fillId="0" borderId="31" xfId="0" applyNumberFormat="1" applyFont="1" applyBorder="1"/>
    <xf numFmtId="0" fontId="12" fillId="29" borderId="31" xfId="0" applyNumberFormat="1" applyFont="1" applyFill="1" applyBorder="1"/>
    <xf numFmtId="0" fontId="12" fillId="0" borderId="31" xfId="0" applyNumberFormat="1" applyFont="1" applyBorder="1"/>
    <xf numFmtId="166" fontId="12" fillId="29" borderId="31" xfId="0" applyNumberFormat="1" applyFont="1" applyFill="1" applyBorder="1" applyAlignment="1">
      <alignment wrapText="1"/>
    </xf>
    <xf numFmtId="166" fontId="12" fillId="0" borderId="31" xfId="0" applyNumberFormat="1" applyFont="1" applyBorder="1" applyAlignment="1">
      <alignment wrapText="1"/>
    </xf>
    <xf numFmtId="2" fontId="10" fillId="0" borderId="0" xfId="0" applyNumberFormat="1" applyFont="1" applyFill="1" applyAlignment="1">
      <alignment wrapText="1"/>
    </xf>
    <xf numFmtId="2" fontId="13" fillId="0" borderId="0" xfId="0" applyNumberFormat="1" applyFont="1" applyFill="1" applyAlignment="1">
      <alignment wrapText="1"/>
    </xf>
    <xf numFmtId="1" fontId="13" fillId="0" borderId="0" xfId="0" applyNumberFormat="1" applyFont="1" applyFill="1" applyAlignment="1">
      <alignment wrapText="1"/>
    </xf>
    <xf numFmtId="2" fontId="13" fillId="25" borderId="0" xfId="0" applyNumberFormat="1" applyFont="1" applyFill="1" applyAlignment="1">
      <alignment wrapText="1"/>
    </xf>
    <xf numFmtId="1" fontId="13" fillId="25" borderId="0" xfId="0" applyNumberFormat="1" applyFont="1" applyFill="1" applyBorder="1" applyAlignment="1">
      <alignment wrapText="1"/>
    </xf>
    <xf numFmtId="0" fontId="13" fillId="25" borderId="0" xfId="19" applyNumberFormat="1" applyFont="1" applyFill="1" applyAlignment="1">
      <alignment horizontal="right" vertical="center"/>
    </xf>
    <xf numFmtId="166" fontId="12" fillId="25" borderId="31" xfId="0" applyNumberFormat="1" applyFont="1" applyFill="1" applyBorder="1" applyAlignment="1">
      <alignment wrapText="1"/>
    </xf>
    <xf numFmtId="1" fontId="13" fillId="25" borderId="1" xfId="0" applyNumberFormat="1" applyFont="1" applyFill="1" applyBorder="1" applyAlignment="1">
      <alignment horizontal="right" vertical="center"/>
    </xf>
    <xf numFmtId="2" fontId="13" fillId="25" borderId="0" xfId="0" applyNumberFormat="1" applyFont="1" applyFill="1" applyBorder="1" applyAlignment="1">
      <alignment wrapText="1"/>
    </xf>
    <xf numFmtId="0" fontId="13" fillId="25" borderId="1" xfId="0" applyFont="1" applyFill="1" applyBorder="1" applyAlignment="1">
      <alignment horizontal="right" vertical="center"/>
    </xf>
    <xf numFmtId="166" fontId="13" fillId="25" borderId="0" xfId="0" applyNumberFormat="1" applyFont="1" applyFill="1" applyBorder="1" applyAlignment="1">
      <alignment wrapText="1"/>
    </xf>
    <xf numFmtId="1" fontId="13" fillId="25" borderId="0" xfId="0" applyNumberFormat="1" applyFont="1" applyFill="1" applyAlignment="1">
      <alignment wrapText="1"/>
    </xf>
    <xf numFmtId="0" fontId="0" fillId="0" borderId="0" xfId="0" applyNumberFormat="1" applyFill="1"/>
    <xf numFmtId="2" fontId="12" fillId="25" borderId="0" xfId="0" applyNumberFormat="1" applyFont="1" applyFill="1" applyBorder="1" applyAlignment="1">
      <alignment wrapText="1"/>
    </xf>
    <xf numFmtId="166" fontId="13" fillId="25" borderId="0" xfId="0" applyNumberFormat="1" applyFont="1" applyFill="1"/>
    <xf numFmtId="0" fontId="0" fillId="0" borderId="0" xfId="0"/>
    <xf numFmtId="0" fontId="0" fillId="0" borderId="0" xfId="0" applyNumberFormat="1" applyFont="1"/>
    <xf numFmtId="0" fontId="12" fillId="28" borderId="28" xfId="0" applyFont="1" applyFill="1" applyBorder="1" applyAlignment="1">
      <alignment horizontal="center"/>
    </xf>
    <xf numFmtId="0" fontId="12" fillId="28" borderId="0" xfId="0" applyFont="1" applyFill="1" applyBorder="1" applyAlignment="1">
      <alignment horizontal="center"/>
    </xf>
    <xf numFmtId="0" fontId="8" fillId="23" borderId="0" xfId="0" applyFont="1" applyFill="1" applyBorder="1" applyAlignment="1">
      <alignment horizontal="left"/>
    </xf>
    <xf numFmtId="0" fontId="8" fillId="23" borderId="18" xfId="0" applyFont="1" applyFill="1" applyBorder="1" applyAlignment="1">
      <alignment horizontal="center" vertical="center"/>
    </xf>
    <xf numFmtId="0" fontId="8" fillId="23" borderId="19" xfId="0" applyFont="1" applyFill="1" applyBorder="1" applyAlignment="1">
      <alignment horizontal="center" vertical="center"/>
    </xf>
    <xf numFmtId="0" fontId="8" fillId="23" borderId="20" xfId="0" applyFont="1" applyFill="1" applyBorder="1" applyAlignment="1">
      <alignment horizontal="center" vertical="center"/>
    </xf>
    <xf numFmtId="0" fontId="8" fillId="23" borderId="21" xfId="0" applyFont="1" applyFill="1" applyBorder="1" applyAlignment="1">
      <alignment horizontal="center" vertical="center"/>
    </xf>
    <xf numFmtId="0" fontId="8" fillId="23" borderId="22" xfId="0" applyFont="1" applyFill="1" applyBorder="1" applyAlignment="1">
      <alignment horizontal="center" vertical="center"/>
    </xf>
    <xf numFmtId="0" fontId="8" fillId="23" borderId="23" xfId="0" applyFont="1" applyFill="1" applyBorder="1" applyAlignment="1">
      <alignment horizontal="center" vertical="center"/>
    </xf>
    <xf numFmtId="0" fontId="8" fillId="23" borderId="18" xfId="0" applyFont="1" applyFill="1" applyBorder="1" applyAlignment="1">
      <alignment horizontal="left"/>
    </xf>
    <xf numFmtId="0" fontId="8" fillId="23" borderId="19" xfId="0" applyFont="1" applyFill="1" applyBorder="1" applyAlignment="1">
      <alignment horizontal="left"/>
    </xf>
    <xf numFmtId="0" fontId="8" fillId="23" borderId="25" xfId="0" applyFont="1" applyFill="1" applyBorder="1" applyAlignment="1">
      <alignment horizontal="left"/>
    </xf>
    <xf numFmtId="0" fontId="8" fillId="23" borderId="21" xfId="0" applyFont="1" applyFill="1" applyBorder="1" applyAlignment="1">
      <alignment horizontal="left"/>
    </xf>
    <xf numFmtId="0" fontId="8" fillId="23" borderId="22" xfId="0" applyFont="1" applyFill="1" applyBorder="1" applyAlignment="1">
      <alignment horizontal="left"/>
    </xf>
    <xf numFmtId="170" fontId="6" fillId="0" borderId="0" xfId="0" applyNumberFormat="1" applyFont="1" applyAlignment="1">
      <alignment horizontal="center"/>
    </xf>
    <xf numFmtId="0" fontId="0" fillId="0" borderId="0" xfId="0"/>
    <xf numFmtId="164" fontId="6" fillId="0" borderId="0" xfId="0" applyNumberFormat="1" applyFont="1" applyAlignment="1">
      <alignment horizontal="center" vertical="center"/>
    </xf>
    <xf numFmtId="169" fontId="6" fillId="0" borderId="0" xfId="0" applyNumberFormat="1" applyFont="1" applyAlignment="1">
      <alignment horizontal="center"/>
    </xf>
    <xf numFmtId="164" fontId="9" fillId="0" borderId="0" xfId="0" applyNumberFormat="1" applyFont="1"/>
    <xf numFmtId="0" fontId="8" fillId="0" borderId="0" xfId="0" applyFont="1" applyFill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0" fontId="9" fillId="24" borderId="11" xfId="0" applyFont="1" applyFill="1" applyBorder="1" applyAlignment="1">
      <alignment horizontal="center" vertical="center" wrapText="1"/>
    </xf>
    <xf numFmtId="0" fontId="9" fillId="24" borderId="12" xfId="0" applyFont="1" applyFill="1" applyBorder="1" applyAlignment="1">
      <alignment horizontal="center" vertical="center" wrapText="1"/>
    </xf>
    <xf numFmtId="0" fontId="9" fillId="22" borderId="2" xfId="0" applyFont="1" applyFill="1" applyBorder="1" applyAlignment="1">
      <alignment horizontal="center" vertical="center" wrapText="1"/>
    </xf>
    <xf numFmtId="0" fontId="9" fillId="22" borderId="3" xfId="0" applyFont="1" applyFill="1" applyBorder="1" applyAlignment="1">
      <alignment horizontal="center" vertical="center" wrapText="1"/>
    </xf>
    <xf numFmtId="0" fontId="9" fillId="22" borderId="4" xfId="0" applyFont="1" applyFill="1" applyBorder="1" applyAlignment="1">
      <alignment horizontal="center" vertical="center" wrapText="1"/>
    </xf>
    <xf numFmtId="0" fontId="9" fillId="23" borderId="7" xfId="0" applyFont="1" applyFill="1" applyBorder="1" applyAlignment="1">
      <alignment horizontal="left"/>
    </xf>
    <xf numFmtId="0" fontId="9" fillId="23" borderId="8" xfId="0" applyFont="1" applyFill="1" applyBorder="1" applyAlignment="1">
      <alignment horizontal="left"/>
    </xf>
    <xf numFmtId="0" fontId="9" fillId="23" borderId="13" xfId="0" applyFont="1" applyFill="1" applyBorder="1" applyAlignment="1">
      <alignment horizontal="left"/>
    </xf>
    <xf numFmtId="0" fontId="9" fillId="23" borderId="14" xfId="0" applyFont="1" applyFill="1" applyBorder="1" applyAlignment="1">
      <alignment horizontal="left"/>
    </xf>
    <xf numFmtId="0" fontId="9" fillId="23" borderId="5" xfId="0" applyFont="1" applyFill="1" applyBorder="1" applyAlignment="1">
      <alignment horizontal="left"/>
    </xf>
    <xf numFmtId="0" fontId="9" fillId="23" borderId="0" xfId="0" applyFont="1" applyFill="1" applyBorder="1" applyAlignment="1">
      <alignment horizontal="left"/>
    </xf>
    <xf numFmtId="0" fontId="9" fillId="22" borderId="2" xfId="0" applyFont="1" applyFill="1" applyBorder="1" applyAlignment="1">
      <alignment horizontal="center" vertical="center"/>
    </xf>
    <xf numFmtId="0" fontId="9" fillId="22" borderId="3" xfId="0" applyFont="1" applyFill="1" applyBorder="1" applyAlignment="1">
      <alignment horizontal="center" vertical="center"/>
    </xf>
    <xf numFmtId="0" fontId="9" fillId="22" borderId="4" xfId="0" applyFont="1" applyFill="1" applyBorder="1" applyAlignment="1">
      <alignment horizontal="center" vertical="center"/>
    </xf>
    <xf numFmtId="0" fontId="9" fillId="24" borderId="10" xfId="0" applyFont="1" applyFill="1" applyBorder="1" applyAlignment="1">
      <alignment horizontal="center" vertical="center"/>
    </xf>
    <xf numFmtId="0" fontId="9" fillId="24" borderId="11" xfId="0" applyFont="1" applyFill="1" applyBorder="1" applyAlignment="1">
      <alignment horizontal="center" vertical="center"/>
    </xf>
    <xf numFmtId="0" fontId="9" fillId="24" borderId="12" xfId="0" applyFont="1" applyFill="1" applyBorder="1" applyAlignment="1">
      <alignment horizontal="center" vertical="center"/>
    </xf>
  </cellXfs>
  <cellStyles count="21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20"/>
    <cellStyle name="Обычный 2 2" xfId="19"/>
  </cellStyles>
  <dxfs count="58">
    <dxf>
      <numFmt numFmtId="1" formatCode="0"/>
    </dxf>
    <dxf>
      <numFmt numFmtId="166" formatCode="0.0"/>
    </dxf>
    <dxf>
      <alignment vertical="center" readingOrder="0"/>
    </dxf>
    <dxf>
      <alignment horizontal="center" readingOrder="0"/>
    </dxf>
    <dxf>
      <font>
        <sz val="10"/>
      </font>
    </dxf>
    <dxf>
      <font>
        <sz val="11"/>
      </font>
    </dxf>
    <dxf>
      <font>
        <sz val="12"/>
      </font>
    </dxf>
    <dxf>
      <font>
        <sz val="10"/>
      </font>
    </dxf>
    <dxf>
      <font>
        <sz val="11"/>
      </font>
    </dxf>
    <dxf>
      <font>
        <sz val="12"/>
      </font>
    </dxf>
    <dxf>
      <numFmt numFmtId="0" formatCode="General"/>
    </dxf>
    <dxf>
      <numFmt numFmtId="166" formatCode="0.0"/>
    </dxf>
    <dxf>
      <numFmt numFmtId="1" formatCode="0"/>
    </dxf>
    <dxf>
      <numFmt numFmtId="166" formatCode="0.0"/>
    </dxf>
    <dxf>
      <numFmt numFmtId="2" formatCode="0.00"/>
    </dxf>
    <dxf>
      <numFmt numFmtId="166" formatCode="0.0"/>
    </dxf>
    <dxf>
      <numFmt numFmtId="2" formatCode="0.00"/>
    </dxf>
    <dxf>
      <numFmt numFmtId="166" formatCode="0.0"/>
    </dxf>
    <dxf>
      <numFmt numFmtId="2" formatCode="0.00"/>
    </dxf>
    <dxf>
      <alignment vertical="center" readingOrder="0"/>
    </dxf>
    <dxf>
      <alignment horizontal="center" readingOrder="0"/>
    </dxf>
    <dxf>
      <numFmt numFmtId="1" formatCode="0"/>
    </dxf>
    <dxf>
      <numFmt numFmtId="166" formatCode="0.0"/>
    </dxf>
    <dxf>
      <numFmt numFmtId="2" formatCode="0.00"/>
    </dxf>
    <dxf>
      <numFmt numFmtId="171" formatCode="0.000"/>
    </dxf>
    <dxf>
      <font>
        <sz val="10"/>
      </font>
    </dxf>
    <dxf>
      <font>
        <sz val="11"/>
      </font>
    </dxf>
    <dxf>
      <font>
        <sz val="12"/>
      </font>
    </dxf>
    <dxf>
      <numFmt numFmtId="1" formatCode="0"/>
    </dxf>
    <dxf>
      <numFmt numFmtId="166" formatCode="0.0"/>
    </dxf>
    <dxf>
      <numFmt numFmtId="2" formatCode="0.00"/>
    </dxf>
    <dxf>
      <numFmt numFmtId="171" formatCode="0.00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7" formatCode="\О\с\н\о\в\н\о\й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7" formatCode="\О\с\н\о\в\н\о\й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" formatCode="0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7" formatCode="\О\с\н\о\в\н\о\й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7" formatCode="\О\с\н\о\в\н\о\й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" formatCode="0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dd/mm/yyyy"/>
      <fill>
        <patternFill patternType="none">
          <bgColor auto="1"/>
        </patternFill>
      </fill>
      <border diagonalUp="0" diagonalDown="0" outline="0">
        <left style="thin">
          <color theme="6"/>
        </left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theme="6" tint="0.79998168889431442"/>
          <bgColor auto="1"/>
        </patternFill>
      </fill>
      <border diagonalUp="0" diagonalDown="0" outline="0">
        <left style="thin">
          <color theme="6"/>
        </left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bgColor auto="1"/>
        </patternFill>
      </fill>
      <border diagonalUp="0" diagonalDown="0" outline="0">
        <left/>
        <right/>
        <top style="thin">
          <color theme="6"/>
        </top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fill>
        <patternFill patternType="none">
          <bgColor auto="1"/>
        </patternFill>
      </fill>
    </dxf>
    <dxf>
      <border outline="0">
        <left style="thin">
          <color theme="6"/>
        </left>
        <top style="thin">
          <color theme="6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7" formatCode="\О\с\н\о\в\н\о\й"/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</dxfs>
  <tableStyles count="5" defaultTableStyle="TableStyleMedium2" defaultPivotStyle="PivotStyleLight16">
    <tableStyle name="SlicerStyleOther1 2" pivot="0" table="0" count="10">
      <tableStyleElement type="wholeTable" dxfId="57"/>
      <tableStyleElement type="headerRow" dxfId="56"/>
    </tableStyle>
    <tableStyle name="Стиль среза 1" pivot="0" table="0" count="3">
      <tableStyleElement type="wholeTable" dxfId="55"/>
    </tableStyle>
    <tableStyle name="Стиль среза 2" pivot="0" table="0" count="3">
      <tableStyleElement type="wholeTable" dxfId="54"/>
    </tableStyle>
    <tableStyle name="Стиль среза 3" pivot="0" table="0" count="1"/>
    <tableStyle name="Стиль среза итог" pivot="0" table="0" count="3">
      <tableStyleElement type="wholeTable" dxfId="53"/>
    </tableStyle>
  </tableStyles>
  <colors>
    <mruColors>
      <color rgb="FFFFBB44"/>
      <color rgb="FFFFD347"/>
      <color rgb="FFD9D9D9"/>
      <color rgb="FFFFCC88"/>
      <color rgb="FFFFDCB9"/>
    </mruColors>
  </colors>
  <extLst>
    <ext xmlns:x14="http://schemas.microsoft.com/office/spreadsheetml/2009/9/main" uri="{46F421CA-312F-682f-3DD2-61675219B42D}">
      <x14:dxfs count="15">
        <dxf>
          <fill>
            <patternFill>
              <bgColor rgb="FFFFBB44"/>
            </patternFill>
          </fill>
        </dxf>
        <dxf>
          <fill>
            <patternFill>
              <bgColor theme="0" tint="-0.14996795556505021"/>
            </patternFill>
          </fill>
        </dxf>
        <dxf>
          <font>
            <b val="0"/>
            <i val="0"/>
            <sz val="18"/>
            <name val="Arial"/>
            <scheme val="none"/>
          </font>
        </dxf>
        <dxf>
          <fill>
            <patternFill>
              <bgColor rgb="FFFFC000"/>
            </patternFill>
          </fill>
        </dxf>
        <dxf>
          <fill>
            <patternFill>
              <bgColor theme="0" tint="-0.24994659260841701"/>
            </patternFill>
          </fill>
        </dxf>
        <dxf>
          <fill>
            <patternFill>
              <bgColor rgb="FFFFC000"/>
            </patternFill>
          </fill>
        </dxf>
        <dxf>
          <fill>
            <patternFill>
              <bgColor theme="0" tint="-0.34998626667073579"/>
            </patternFill>
          </fill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b val="0"/>
            <i val="0"/>
            <sz val="16"/>
            <color rgb="FF000000"/>
            <name val="Arial"/>
            <scheme val="none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b val="0"/>
            <i val="0"/>
            <sz val="16"/>
            <color rgb="FF000000"/>
            <name val="Arial"/>
            <scheme val="none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1"/>
          </font>
          <fill>
            <patternFill patternType="solid">
              <fgColor theme="0" tint="-0.14999847407452621"/>
              <bgColor theme="0" tint="-0.149998474074526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b val="0"/>
            <i val="0"/>
            <sz val="16"/>
            <color rgb="FF000000"/>
            <name val="Arial"/>
            <scheme val="none"/>
          </font>
          <fill>
            <patternFill patternType="solid">
              <fgColor theme="0" tint="-0.249977111117893"/>
              <bgColor theme="0" tint="-0.249977111117893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theme="0"/>
              <bgColor theme="0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b val="0"/>
            <i val="0"/>
            <sz val="16"/>
            <color rgb="FF000000"/>
            <name val="Arial"/>
            <scheme val="none"/>
          </font>
          <fill>
            <patternFill patternType="solid">
              <fgColor theme="0"/>
              <bgColor theme="0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Стиль среза 2">
        <x14:slicerStyle name="SlicerStyleOther1 2">
          <x14:slicerStyleElements>
            <x14:slicerStyleElement type="unselectedItemWithData" dxfId="14"/>
            <x14:slicerStyleElement type="unselectedItemWithNoData" dxfId="13"/>
            <x14:slicerStyleElement type="selectedItemWithData" dxfId="12"/>
            <x14:slicerStyleElement type="selectedItemWithNoData" dxfId="11"/>
            <x14:slicerStyleElement type="hoveredUnselectedItemWithData" dxfId="10"/>
            <x14:slicerStyleElement type="hoveredSelectedItemWithData" dxfId="9"/>
            <x14:slicerStyleElement type="hoveredUnselectedItemWithNoData" dxfId="8"/>
            <x14:slicerStyleElement type="hoveredSelectedItemWithNoData" dxfId="7"/>
          </x14:slicerStyleElements>
        </x14:slicerStyle>
        <x14:slicerStyle name="Стиль среза 1">
          <x14:slicerStyleElements>
            <x14:slicerStyleElement type="unselectedItemWithData" dxfId="6"/>
            <x14:slicerStyleElement type="selectedItemWithData" dxfId="5"/>
          </x14:slicerStyleElements>
        </x14:slicerStyle>
        <x14:slicerStyle name="Стиль среза 2">
          <x14:slicerStyleElements>
            <x14:slicerStyleElement type="unselectedItemWithData" dxfId="4"/>
            <x14:slicerStyleElement type="selectedItemWithData" dxfId="3"/>
          </x14:slicerStyleElements>
        </x14:slicerStyle>
        <x14:slicerStyle name="Стиль среза 3">
          <x14:slicerStyleElements>
            <x14:slicerStyleElement type="selectedItemWithData" dxfId="2"/>
          </x14:slicerStyleElements>
        </x14:slicerStyle>
        <x14:slicerStyle name="Стиль среза итог">
          <x14:slicerStyleElements>
            <x14:slicerStyleElement type="unselectedItemWithData" dxfId="1"/>
            <x14:slicerStyleElement type="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microsoft.com/office/2007/relationships/slicerCache" Target="slicerCaches/slicerCache3.xml"/><Relationship Id="rId26" Type="http://schemas.microsoft.com/office/2007/relationships/slicerCache" Target="slicerCaches/slicerCache11.xml"/><Relationship Id="rId3" Type="http://schemas.openxmlformats.org/officeDocument/2006/relationships/worksheet" Target="worksheets/sheet3.xml"/><Relationship Id="rId21" Type="http://schemas.microsoft.com/office/2007/relationships/slicerCache" Target="slicerCaches/slicerCache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2.xml"/><Relationship Id="rId25" Type="http://schemas.microsoft.com/office/2007/relationships/slicerCache" Target="slicerCaches/slicerCache10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0" Type="http://schemas.microsoft.com/office/2007/relationships/slicerCache" Target="slicerCaches/slicerCache5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9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23" Type="http://schemas.microsoft.com/office/2007/relationships/slicerCache" Target="slicerCaches/slicerCache8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4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microsoft.com/office/2007/relationships/slicerCache" Target="slicerCaches/slicerCache7.xml"/><Relationship Id="rId27" Type="http://schemas.microsoft.com/office/2007/relationships/slicerCache" Target="slicerCaches/slicerCache12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'Сводная таблица для диаграмм'!$C$2</c:f>
          <c:strCache>
            <c:ptCount val="1"/>
            <c:pt idx="0">
              <c:v>Банковские офисы, ед.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9245151097685823"/>
          <c:y val="8.2954316984886686E-2"/>
          <c:w val="0.80048588870211457"/>
          <c:h val="0.54863059458013352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'Сводная таблица для диаграмм'!$W$5</c:f>
              <c:strCache>
                <c:ptCount val="1"/>
                <c:pt idx="0">
                  <c:v>01.07.2023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2D0AE5F-9D89-4633-9A9C-E22224E0502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232-4744-9610-EC21DC2C219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CD4D11D-1F4E-4B76-9345-82FAEB61CC2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232-4744-9610-EC21DC2C219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BE09BBF-7CFB-4748-8780-12D33D59025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232-4744-9610-EC21DC2C219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C0DBA6D-846A-43C6-B3A7-C618802AF86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232-4744-9610-EC21DC2C219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B2D29DA-2EF9-4A60-BB34-1EC81F61DBEA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232-4744-9610-EC21DC2C219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3E5668E-2D4C-4CC8-8411-DFD9A757E98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232-4744-9610-EC21DC2C219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6FD5B0E-C94F-436F-9B36-20A90889BB0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232-4744-9610-EC21DC2C219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D13FEA3-B717-4BF8-BF54-BCFC05C7979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232-4744-9610-EC21DC2C219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580E544-0BA0-4EF5-A710-3DB62C99156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232-4744-9610-EC21DC2C219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0BFE4B2-2051-43B2-8451-BE6BA26A77A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232-4744-9610-EC21DC2C219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E71BE19-303A-4201-B328-B2BC25D9FF6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8232-4744-9610-EC21DC2C219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33716BC-8CF4-4F48-A49A-1AE6E865272C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232-4744-9610-EC21DC2C219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CABAEA63-4FE8-44A9-9BF4-FE71AC983A8B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8232-4744-9610-EC21DC2C219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EEE8B3A1-0628-4973-B84A-1FB542BC03FD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232-4744-9610-EC21DC2C219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5C7A1B8B-0CB9-4A00-B980-EC21C1D8937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232-4744-9610-EC21DC2C219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383280D6-CB42-4AF8-B71A-37266C66A16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232-4744-9610-EC21DC2C2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'Сводная таблица для диаграмм'!$AH$7:$AH$22</c:f>
              <c:numCache>
                <c:formatCode>General</c:formatCode>
                <c:ptCount val="16"/>
              </c:numCache>
            </c:numRef>
          </c:cat>
          <c:val>
            <c:numRef>
              <c:f>'Сводная таблица для диаграмм'!$W$6:$W$21</c:f>
              <c:numCache>
                <c:formatCode>General</c:formatCode>
                <c:ptCount val="16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9</c:v>
                </c:pt>
                <c:pt idx="5">
                  <c:v>14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4</c:v>
                </c:pt>
                <c:pt idx="15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'Сводная таблица для диаграмм'!$Q$6:$Q$21</c15:f>
                <c15:dlblRangeCache>
                  <c:ptCount val="16"/>
                  <c:pt idx="0">
                    <c:v>1</c:v>
                  </c:pt>
                  <c:pt idx="1">
                    <c:v>2</c:v>
                  </c:pt>
                  <c:pt idx="2">
                    <c:v>2</c:v>
                  </c:pt>
                  <c:pt idx="3">
                    <c:v>1</c:v>
                  </c:pt>
                  <c:pt idx="4">
                    <c:v>9</c:v>
                  </c:pt>
                  <c:pt idx="5">
                    <c:v>14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0</c:v>
                  </c:pt>
                  <c:pt idx="10">
                    <c:v>1</c:v>
                  </c:pt>
                  <c:pt idx="11">
                    <c:v>0</c:v>
                  </c:pt>
                  <c:pt idx="12">
                    <c:v>2</c:v>
                  </c:pt>
                  <c:pt idx="13">
                    <c:v>1</c:v>
                  </c:pt>
                  <c:pt idx="14">
                    <c:v>4</c:v>
                  </c:pt>
                  <c:pt idx="15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232-4744-9610-EC21DC2C2194}"/>
            </c:ext>
          </c:extLst>
        </c:ser>
        <c:ser>
          <c:idx val="3"/>
          <c:order val="3"/>
          <c:tx>
            <c:strRef>
              <c:f>'Сводная таблица для диаграмм'!$X$5</c:f>
              <c:strCache>
                <c:ptCount val="1"/>
                <c:pt idx="0">
                  <c:v>01.01.2024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A93AD53-DCC3-4C85-A4DB-7C54182B96A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D58-415C-817D-D3D76C10081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5EB5B58-9CBE-4399-B81F-AA8511144E4D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3D58-415C-817D-D3D76C10081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5996A17-64B9-4CF0-91D3-36BE3C654ACE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D58-415C-817D-D3D76C10081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FBB9BCC-604B-4AF5-BA7E-5D2C916546EB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D58-415C-817D-D3D76C10081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4523472-6D43-43EE-A96F-F92B8C57A18C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D58-415C-817D-D3D76C10081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DBBE34A-BD8D-4C61-A6DF-C981DF72D87A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D58-415C-817D-D3D76C10081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879B1B8-3467-4A7B-9BB8-ACBB150909C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D58-415C-817D-D3D76C10081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93EE720-FC43-409E-ABF4-B435FCC800EC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D58-415C-817D-D3D76C10081E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81362C6-6E6D-474E-8001-6C9A90E10E49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D58-415C-817D-D3D76C10081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812B28A-7173-4471-893F-736906C1EEB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D58-415C-817D-D3D76C10081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95E7605-7574-4B7A-98FA-4936B2BBB23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D58-415C-817D-D3D76C10081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9C7531D-8C71-4BE9-A80C-2329B37A10CA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D58-415C-817D-D3D76C10081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41D8663-6CDC-4DD8-9F31-F0BE7EDAE01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D58-415C-817D-D3D76C10081E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D8CCB3B-B457-4F91-AFD6-5AEA097A543D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D58-415C-817D-D3D76C10081E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9CAE7A2-E2E0-40F0-96EF-D4B1DC72AAAC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D58-415C-817D-D3D76C10081E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E1A73A8-6F21-44BF-8A57-5EE0800937C2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D58-415C-817D-D3D76C1008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'Сводная таблица для диаграмм'!$AH$7:$AH$22</c:f>
              <c:numCache>
                <c:formatCode>General</c:formatCode>
                <c:ptCount val="16"/>
              </c:numCache>
            </c:numRef>
          </c:cat>
          <c:val>
            <c:numRef>
              <c:f>'Сводная таблица для диаграмм'!$X$6:$X$21</c:f>
              <c:numCache>
                <c:formatCode>General</c:formatCode>
                <c:ptCount val="16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10</c:v>
                </c:pt>
                <c:pt idx="5">
                  <c:v>16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4</c:v>
                </c:pt>
                <c:pt idx="15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'Сводная таблица для диаграмм'!$R$6:$R$21</c15:f>
                <c15:dlblRangeCache>
                  <c:ptCount val="16"/>
                  <c:pt idx="0">
                    <c:v>1</c:v>
                  </c:pt>
                  <c:pt idx="1">
                    <c:v>3</c:v>
                  </c:pt>
                  <c:pt idx="2">
                    <c:v>2</c:v>
                  </c:pt>
                  <c:pt idx="3">
                    <c:v>1</c:v>
                  </c:pt>
                  <c:pt idx="4">
                    <c:v>10</c:v>
                  </c:pt>
                  <c:pt idx="5">
                    <c:v>16</c:v>
                  </c:pt>
                  <c:pt idx="6">
                    <c:v>3</c:v>
                  </c:pt>
                  <c:pt idx="7">
                    <c:v>2</c:v>
                  </c:pt>
                  <c:pt idx="8">
                    <c:v>2</c:v>
                  </c:pt>
                  <c:pt idx="9">
                    <c:v> </c:v>
                  </c:pt>
                  <c:pt idx="10">
                    <c:v>1</c:v>
                  </c:pt>
                  <c:pt idx="11">
                    <c:v> </c:v>
                  </c:pt>
                  <c:pt idx="12">
                    <c:v>2</c:v>
                  </c:pt>
                  <c:pt idx="13">
                    <c:v>1</c:v>
                  </c:pt>
                  <c:pt idx="14">
                    <c:v>4</c:v>
                  </c:pt>
                  <c:pt idx="15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8232-4744-9610-EC21DC2C21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2"/>
        <c:axId val="868139048"/>
        <c:axId val="868139376"/>
      </c:barChart>
      <c:lineChart>
        <c:grouping val="standard"/>
        <c:varyColors val="0"/>
        <c:ser>
          <c:idx val="0"/>
          <c:order val="0"/>
          <c:tx>
            <c:strRef>
              <c:f>'Сводная таблица для диаграмм'!$U$5</c:f>
              <c:strCache>
                <c:ptCount val="1"/>
                <c:pt idx="0">
                  <c:v>среднее по области на 01.07.2023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20057822844839543"/>
                  <c:y val="6.405468484691576E-2"/>
                </c:manualLayout>
              </c:layout>
              <c:tx>
                <c:rich>
                  <a:bodyPr/>
                  <a:lstStyle/>
                  <a:p>
                    <a:fld id="{431B8DDD-9C4A-4BA7-B198-7C1DC01D13EA}" type="CELLRANGE">
                      <a:rPr lang="ru-RU" baseline="0"/>
                      <a:pPr/>
                      <a:t>[ДИАПАЗОН ЯЧЕЕК]</a:t>
                    </a:fld>
                    <a:endParaRPr lang="ru-RU" baseline="0"/>
                  </a:p>
                  <a:p>
                    <a:fld id="{51E131ED-7EBB-4D3E-A991-EBEFB249CFEE}" type="SERIESNAME">
                      <a:rPr lang="ru-RU" baseline="0"/>
                      <a:pPr/>
                      <a:t>[ИМЯ РЯДА]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8232-4744-9610-EC21DC2C21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53-41A6-BD0A-9B883E0421B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53-41A6-BD0A-9B883E0421B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53-41A6-BD0A-9B883E0421B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53-41A6-BD0A-9B883E0421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53-41A6-BD0A-9B883E0421B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53-41A6-BD0A-9B883E0421B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53-41A6-BD0A-9B883E0421B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53-41A6-BD0A-9B883E0421B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53-41A6-BD0A-9B883E0421B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53-41A6-BD0A-9B883E0421B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53-41A6-BD0A-9B883E0421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53-41A6-BD0A-9B883E0421B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53-41A6-BD0A-9B883E0421B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53-41A6-BD0A-9B883E0421B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53-41A6-BD0A-9B883E0421B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53-41A6-BD0A-9B883E0421B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53-41A6-BD0A-9B883E0421B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53-41A6-BD0A-9B883E0421B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53-41A6-BD0A-9B883E0421B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53-41A6-BD0A-9B883E0421B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53-41A6-BD0A-9B883E0421B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53-41A6-BD0A-9B883E0421B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53-41A6-BD0A-9B883E0421B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53-41A6-BD0A-9B883E0421B0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53-41A6-BD0A-9B883E0421B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53-41A6-BD0A-9B883E0421B0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53-41A6-BD0A-9B883E0421B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53-41A6-BD0A-9B883E0421B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53-41A6-BD0A-9B883E0421B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53-41A6-BD0A-9B883E0421B0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53-41A6-BD0A-9B883E0421B0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53-41A6-BD0A-9B883E0421B0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53-41A6-BD0A-9B883E0421B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53-41A6-BD0A-9B883E0421B0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553-41A6-BD0A-9B883E0421B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553-41A6-BD0A-9B883E0421B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553-41A6-BD0A-9B883E0421B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553-41A6-BD0A-9B883E0421B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553-41A6-BD0A-9B883E0421B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553-41A6-BD0A-9B883E0421B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553-41A6-BD0A-9B883E0421B0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553-41A6-BD0A-9B883E0421B0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553-41A6-BD0A-9B883E042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диаграмм'!$B$6:$B$21</c:f>
              <c:strCache>
                <c:ptCount val="16"/>
                <c:pt idx="0">
                  <c:v>Акимовский район </c:v>
                </c:pt>
                <c:pt idx="1">
                  <c:v>Бердянский район </c:v>
                </c:pt>
                <c:pt idx="2">
                  <c:v>Васильевский район</c:v>
                </c:pt>
                <c:pt idx="3">
                  <c:v>Веселовский район</c:v>
                </c:pt>
                <c:pt idx="4">
                  <c:v>г.Бердянск</c:v>
                </c:pt>
                <c:pt idx="5">
                  <c:v>г.Мелитополь</c:v>
                </c:pt>
                <c:pt idx="6">
                  <c:v>г.Энергодар</c:v>
                </c:pt>
                <c:pt idx="7">
                  <c:v>Каменско-Днепровский район</c:v>
                </c:pt>
                <c:pt idx="8">
                  <c:v>Куйбышевский район</c:v>
                </c:pt>
                <c:pt idx="9">
                  <c:v>Мелитопольский район</c:v>
                </c:pt>
                <c:pt idx="10">
                  <c:v>Михайловский район</c:v>
                </c:pt>
                <c:pt idx="11">
                  <c:v>Пологовский район</c:v>
                </c:pt>
                <c:pt idx="12">
                  <c:v>Приазовский район</c:v>
                </c:pt>
                <c:pt idx="13">
                  <c:v>Приморский район</c:v>
                </c:pt>
                <c:pt idx="14">
                  <c:v>Токмакский район</c:v>
                </c:pt>
                <c:pt idx="15">
                  <c:v>Черниговский район</c:v>
                </c:pt>
              </c:strCache>
            </c:strRef>
          </c:cat>
          <c:val>
            <c:numRef>
              <c:f>'Сводная таблица для диаграмм'!$U$6:$U$21</c:f>
              <c:numCache>
                <c:formatCode>General</c:formatCode>
                <c:ptCount val="16"/>
                <c:pt idx="0">
                  <c:v>2.8</c:v>
                </c:pt>
                <c:pt idx="1">
                  <c:v>2.8</c:v>
                </c:pt>
                <c:pt idx="2">
                  <c:v>2.8</c:v>
                </c:pt>
                <c:pt idx="3">
                  <c:v>2.8</c:v>
                </c:pt>
                <c:pt idx="4">
                  <c:v>2.8</c:v>
                </c:pt>
                <c:pt idx="5">
                  <c:v>2.8</c:v>
                </c:pt>
                <c:pt idx="6">
                  <c:v>2.8</c:v>
                </c:pt>
                <c:pt idx="7">
                  <c:v>2.8</c:v>
                </c:pt>
                <c:pt idx="8">
                  <c:v>2.8</c:v>
                </c:pt>
                <c:pt idx="9">
                  <c:v>2.8</c:v>
                </c:pt>
                <c:pt idx="10">
                  <c:v>2.8</c:v>
                </c:pt>
                <c:pt idx="11">
                  <c:v>2.8</c:v>
                </c:pt>
                <c:pt idx="12">
                  <c:v>2.8</c:v>
                </c:pt>
                <c:pt idx="13">
                  <c:v>2.8</c:v>
                </c:pt>
                <c:pt idx="14">
                  <c:v>2.8</c:v>
                </c:pt>
                <c:pt idx="15">
                  <c:v>2.8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'Сводная таблица для диаграмм'!$O$6:$O$21</c15:f>
                <c15:dlblRangeCache>
                  <c:ptCount val="16"/>
                  <c:pt idx="0">
                    <c:v>2,8</c:v>
                  </c:pt>
                  <c:pt idx="1">
                    <c:v>2,8</c:v>
                  </c:pt>
                  <c:pt idx="2">
                    <c:v>2,8</c:v>
                  </c:pt>
                  <c:pt idx="3">
                    <c:v>2,8</c:v>
                  </c:pt>
                  <c:pt idx="4">
                    <c:v>2,8</c:v>
                  </c:pt>
                  <c:pt idx="5">
                    <c:v>2,8</c:v>
                  </c:pt>
                  <c:pt idx="6">
                    <c:v>2,8</c:v>
                  </c:pt>
                  <c:pt idx="7">
                    <c:v>2,8</c:v>
                  </c:pt>
                  <c:pt idx="8">
                    <c:v>2,8</c:v>
                  </c:pt>
                  <c:pt idx="9">
                    <c:v>2,8</c:v>
                  </c:pt>
                  <c:pt idx="10">
                    <c:v>2,8</c:v>
                  </c:pt>
                  <c:pt idx="11">
                    <c:v>2,8</c:v>
                  </c:pt>
                  <c:pt idx="12">
                    <c:v>2,8</c:v>
                  </c:pt>
                  <c:pt idx="13">
                    <c:v>2,8</c:v>
                  </c:pt>
                  <c:pt idx="14">
                    <c:v>2,8</c:v>
                  </c:pt>
                  <c:pt idx="15">
                    <c:v>2,8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8232-4744-9610-EC21DC2C2194}"/>
            </c:ext>
          </c:extLst>
        </c:ser>
        <c:ser>
          <c:idx val="1"/>
          <c:order val="1"/>
          <c:tx>
            <c:strRef>
              <c:f>'Сводная таблица для диаграмм'!$V$5</c:f>
              <c:strCache>
                <c:ptCount val="1"/>
                <c:pt idx="0">
                  <c:v>среднее по области на 01.01.2024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9996133390459286"/>
                  <c:y val="-5.1029639851807945E-2"/>
                </c:manualLayout>
              </c:layout>
              <c:tx>
                <c:rich>
                  <a:bodyPr/>
                  <a:lstStyle/>
                  <a:p>
                    <a:fld id="{5D0D1F84-9FDC-4A7A-AD03-9E23FAB7CC67}" type="CELLRANGE">
                      <a:rPr lang="ru-RU" baseline="0"/>
                      <a:pPr/>
                      <a:t>[ДИАПАЗОН ЯЧЕЕК]</a:t>
                    </a:fld>
                    <a:endParaRPr lang="ru-RU" baseline="0"/>
                  </a:p>
                  <a:p>
                    <a:fld id="{0493EF10-EEF6-4B16-B79A-EE8B54097D9F}" type="SERIESNAME">
                      <a:rPr lang="ru-RU" baseline="0"/>
                      <a:pPr/>
                      <a:t>[ИМЯ РЯДА]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8232-4744-9610-EC21DC2C2194}"/>
                </c:ext>
              </c:extLst>
            </c:dLbl>
            <c:dLbl>
              <c:idx val="1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553-41A6-BD0A-9B883E0421B0}"/>
                </c:ext>
              </c:extLst>
            </c:dLbl>
            <c:dLbl>
              <c:idx val="2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553-41A6-BD0A-9B883E0421B0}"/>
                </c:ext>
              </c:extLst>
            </c:dLbl>
            <c:dLbl>
              <c:idx val="3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553-41A6-BD0A-9B883E0421B0}"/>
                </c:ext>
              </c:extLst>
            </c:dLbl>
            <c:dLbl>
              <c:idx val="4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553-41A6-BD0A-9B883E0421B0}"/>
                </c:ext>
              </c:extLst>
            </c:dLbl>
            <c:dLbl>
              <c:idx val="5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553-41A6-BD0A-9B883E0421B0}"/>
                </c:ext>
              </c:extLst>
            </c:dLbl>
            <c:dLbl>
              <c:idx val="6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553-41A6-BD0A-9B883E0421B0}"/>
                </c:ext>
              </c:extLst>
            </c:dLbl>
            <c:dLbl>
              <c:idx val="7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553-41A6-BD0A-9B883E0421B0}"/>
                </c:ext>
              </c:extLst>
            </c:dLbl>
            <c:dLbl>
              <c:idx val="8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553-41A6-BD0A-9B883E0421B0}"/>
                </c:ext>
              </c:extLst>
            </c:dLbl>
            <c:dLbl>
              <c:idx val="9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553-41A6-BD0A-9B883E0421B0}"/>
                </c:ext>
              </c:extLst>
            </c:dLbl>
            <c:dLbl>
              <c:idx val="10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553-41A6-BD0A-9B883E0421B0}"/>
                </c:ext>
              </c:extLst>
            </c:dLbl>
            <c:dLbl>
              <c:idx val="11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553-41A6-BD0A-9B883E0421B0}"/>
                </c:ext>
              </c:extLst>
            </c:dLbl>
            <c:dLbl>
              <c:idx val="12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553-41A6-BD0A-9B883E0421B0}"/>
                </c:ext>
              </c:extLst>
            </c:dLbl>
            <c:dLbl>
              <c:idx val="13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553-41A6-BD0A-9B883E0421B0}"/>
                </c:ext>
              </c:extLst>
            </c:dLbl>
            <c:dLbl>
              <c:idx val="14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553-41A6-BD0A-9B883E0421B0}"/>
                </c:ext>
              </c:extLst>
            </c:dLbl>
            <c:dLbl>
              <c:idx val="15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553-41A6-BD0A-9B883E0421B0}"/>
                </c:ext>
              </c:extLst>
            </c:dLbl>
            <c:dLbl>
              <c:idx val="16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553-41A6-BD0A-9B883E0421B0}"/>
                </c:ext>
              </c:extLst>
            </c:dLbl>
            <c:dLbl>
              <c:idx val="17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553-41A6-BD0A-9B883E0421B0}"/>
                </c:ext>
              </c:extLst>
            </c:dLbl>
            <c:dLbl>
              <c:idx val="18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553-41A6-BD0A-9B883E0421B0}"/>
                </c:ext>
              </c:extLst>
            </c:dLbl>
            <c:dLbl>
              <c:idx val="19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553-41A6-BD0A-9B883E0421B0}"/>
                </c:ext>
              </c:extLst>
            </c:dLbl>
            <c:dLbl>
              <c:idx val="20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553-41A6-BD0A-9B883E0421B0}"/>
                </c:ext>
              </c:extLst>
            </c:dLbl>
            <c:dLbl>
              <c:idx val="21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553-41A6-BD0A-9B883E0421B0}"/>
                </c:ext>
              </c:extLst>
            </c:dLbl>
            <c:dLbl>
              <c:idx val="22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553-41A6-BD0A-9B883E0421B0}"/>
                </c:ext>
              </c:extLst>
            </c:dLbl>
            <c:dLbl>
              <c:idx val="23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553-41A6-BD0A-9B883E0421B0}"/>
                </c:ext>
              </c:extLst>
            </c:dLbl>
            <c:dLbl>
              <c:idx val="24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553-41A6-BD0A-9B883E0421B0}"/>
                </c:ext>
              </c:extLst>
            </c:dLbl>
            <c:dLbl>
              <c:idx val="25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553-41A6-BD0A-9B883E0421B0}"/>
                </c:ext>
              </c:extLst>
            </c:dLbl>
            <c:dLbl>
              <c:idx val="26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553-41A6-BD0A-9B883E0421B0}"/>
                </c:ext>
              </c:extLst>
            </c:dLbl>
            <c:dLbl>
              <c:idx val="27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553-41A6-BD0A-9B883E0421B0}"/>
                </c:ext>
              </c:extLst>
            </c:dLbl>
            <c:dLbl>
              <c:idx val="28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553-41A6-BD0A-9B883E0421B0}"/>
                </c:ext>
              </c:extLst>
            </c:dLbl>
            <c:dLbl>
              <c:idx val="29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553-41A6-BD0A-9B883E0421B0}"/>
                </c:ext>
              </c:extLst>
            </c:dLbl>
            <c:dLbl>
              <c:idx val="30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553-41A6-BD0A-9B883E0421B0}"/>
                </c:ext>
              </c:extLst>
            </c:dLbl>
            <c:dLbl>
              <c:idx val="31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553-41A6-BD0A-9B883E0421B0}"/>
                </c:ext>
              </c:extLst>
            </c:dLbl>
            <c:dLbl>
              <c:idx val="32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553-41A6-BD0A-9B883E0421B0}"/>
                </c:ext>
              </c:extLst>
            </c:dLbl>
            <c:dLbl>
              <c:idx val="33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553-41A6-BD0A-9B883E0421B0}"/>
                </c:ext>
              </c:extLst>
            </c:dLbl>
            <c:dLbl>
              <c:idx val="34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553-41A6-BD0A-9B883E0421B0}"/>
                </c:ext>
              </c:extLst>
            </c:dLbl>
            <c:dLbl>
              <c:idx val="35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553-41A6-BD0A-9B883E0421B0}"/>
                </c:ext>
              </c:extLst>
            </c:dLbl>
            <c:dLbl>
              <c:idx val="36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553-41A6-BD0A-9B883E0421B0}"/>
                </c:ext>
              </c:extLst>
            </c:dLbl>
            <c:dLbl>
              <c:idx val="37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553-41A6-BD0A-9B883E0421B0}"/>
                </c:ext>
              </c:extLst>
            </c:dLbl>
            <c:dLbl>
              <c:idx val="38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553-41A6-BD0A-9B883E0421B0}"/>
                </c:ext>
              </c:extLst>
            </c:dLbl>
            <c:dLbl>
              <c:idx val="39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553-41A6-BD0A-9B883E0421B0}"/>
                </c:ext>
              </c:extLst>
            </c:dLbl>
            <c:dLbl>
              <c:idx val="40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553-41A6-BD0A-9B883E0421B0}"/>
                </c:ext>
              </c:extLst>
            </c:dLbl>
            <c:dLbl>
              <c:idx val="41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553-41A6-BD0A-9B883E0421B0}"/>
                </c:ext>
              </c:extLst>
            </c:dLbl>
            <c:dLbl>
              <c:idx val="42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553-41A6-BD0A-9B883E0421B0}"/>
                </c:ext>
              </c:extLst>
            </c:dLbl>
            <c:dLbl>
              <c:idx val="43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553-41A6-BD0A-9B883E0421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диаграмм'!$B$6:$B$21</c:f>
              <c:strCache>
                <c:ptCount val="16"/>
                <c:pt idx="0">
                  <c:v>Акимовский район </c:v>
                </c:pt>
                <c:pt idx="1">
                  <c:v>Бердянский район </c:v>
                </c:pt>
                <c:pt idx="2">
                  <c:v>Васильевский район</c:v>
                </c:pt>
                <c:pt idx="3">
                  <c:v>Веселовский район</c:v>
                </c:pt>
                <c:pt idx="4">
                  <c:v>г.Бердянск</c:v>
                </c:pt>
                <c:pt idx="5">
                  <c:v>г.Мелитополь</c:v>
                </c:pt>
                <c:pt idx="6">
                  <c:v>г.Энергодар</c:v>
                </c:pt>
                <c:pt idx="7">
                  <c:v>Каменско-Днепровский район</c:v>
                </c:pt>
                <c:pt idx="8">
                  <c:v>Куйбышевский район</c:v>
                </c:pt>
                <c:pt idx="9">
                  <c:v>Мелитопольский район</c:v>
                </c:pt>
                <c:pt idx="10">
                  <c:v>Михайловский район</c:v>
                </c:pt>
                <c:pt idx="11">
                  <c:v>Пологовский район</c:v>
                </c:pt>
                <c:pt idx="12">
                  <c:v>Приазовский район</c:v>
                </c:pt>
                <c:pt idx="13">
                  <c:v>Приморский район</c:v>
                </c:pt>
                <c:pt idx="14">
                  <c:v>Токмакский район</c:v>
                </c:pt>
                <c:pt idx="15">
                  <c:v>Черниговский район</c:v>
                </c:pt>
              </c:strCache>
              <c:extLst xmlns:c15="http://schemas.microsoft.com/office/drawing/2012/chart"/>
            </c:strRef>
          </c:cat>
          <c:val>
            <c:numRef>
              <c:f>'Сводная таблица для диаграмм'!$V$6:$V$21</c:f>
              <c:numCache>
                <c:formatCode>General</c:formatCode>
                <c:ptCount val="1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5="http://schemas.microsoft.com/office/drawing/2012/chart" uri="{02D57815-91ED-43cb-92C2-25804820EDAC}">
              <c15:datalabelsRange>
                <c15:f>'Сводная таблица для диаграмм'!$P$6:$P$21</c15:f>
                <c15:dlblRangeCache>
                  <c:ptCount val="16"/>
                  <c:pt idx="0">
                    <c:v>3</c:v>
                  </c:pt>
                  <c:pt idx="1">
                    <c:v>3</c:v>
                  </c:pt>
                  <c:pt idx="2">
                    <c:v>3</c:v>
                  </c:pt>
                  <c:pt idx="3">
                    <c:v>3</c:v>
                  </c:pt>
                  <c:pt idx="4">
                    <c:v>3</c:v>
                  </c:pt>
                  <c:pt idx="5">
                    <c:v>3</c:v>
                  </c:pt>
                  <c:pt idx="6">
                    <c:v>3</c:v>
                  </c:pt>
                  <c:pt idx="7">
                    <c:v>3</c:v>
                  </c:pt>
                  <c:pt idx="8">
                    <c:v>3</c:v>
                  </c:pt>
                  <c:pt idx="9">
                    <c:v>3</c:v>
                  </c:pt>
                  <c:pt idx="10">
                    <c:v>3</c:v>
                  </c:pt>
                  <c:pt idx="11">
                    <c:v>3</c:v>
                  </c:pt>
                  <c:pt idx="12">
                    <c:v>3</c:v>
                  </c:pt>
                  <c:pt idx="13">
                    <c:v>3</c:v>
                  </c:pt>
                  <c:pt idx="14">
                    <c:v>3</c:v>
                  </c:pt>
                  <c:pt idx="15">
                    <c:v>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8232-4744-9610-EC21DC2C2194}"/>
            </c:ext>
          </c:extLst>
        </c:ser>
        <c:ser>
          <c:idx val="4"/>
          <c:order val="4"/>
          <c:tx>
            <c:strRef>
              <c:f>'Сводная таблица для диаграмм'!$Y$5</c:f>
              <c:strCache>
                <c:ptCount val="1"/>
                <c:pt idx="0">
                  <c:v>среднее по РФ на 01.07.2023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9151704512941911"/>
                  <c:y val="0.13390709801128109"/>
                </c:manualLayout>
              </c:layout>
              <c:tx>
                <c:rich>
                  <a:bodyPr/>
                  <a:lstStyle/>
                  <a:p>
                    <a:fld id="{D835C669-7D6B-4B85-99C6-145D315083A0}" type="CELLRANGE">
                      <a:rPr lang="ru-RU" sz="16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[ДИАПАЗОН ЯЧЕЕК]</a:t>
                    </a:fld>
                    <a:endParaRPr lang="ru-RU" sz="1600" baseline="0"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  <a:p>
                    <a:fld id="{8D866DFB-E2AA-4C2B-93D0-A1AE5C3BCECB}" type="SERIESNAME">
                      <a:rPr lang="ru-RU" sz="16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/>
                      <a:t>[ИМЯ РЯДА]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9641-4723-876B-B9204059FB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41-4723-876B-B9204059FB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41-4723-876B-B9204059FB8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41-4723-876B-B9204059FB8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41-4723-876B-B9204059FB8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41-4723-876B-B9204059FB8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1-4723-876B-B9204059FB8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41-4723-876B-B9204059FB8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41-4723-876B-B9204059FB8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41-4723-876B-B9204059FB8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41-4723-876B-B9204059FB8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41-4723-876B-B9204059FB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41-4723-876B-B9204059FB8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41-4723-876B-B9204059FB8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41-4723-876B-B9204059FB8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41-4723-876B-B9204059FB8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41-4723-876B-B9204059FB8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41-4723-876B-B9204059FB8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41-4723-876B-B9204059FB8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41-4723-876B-B9204059FB8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41-4723-876B-B9204059FB8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41-4723-876B-B9204059FB8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41-4723-876B-B9204059FB8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641-4723-876B-B9204059FB8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41-4723-876B-B9204059FB80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41-4723-876B-B9204059FB8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41-4723-876B-B9204059FB80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41-4723-876B-B9204059FB8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41-4723-876B-B9204059FB8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41-4723-876B-B9204059FB8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41-4723-876B-B9204059FB80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41-4723-876B-B9204059FB80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41-4723-876B-B9204059FB80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41-4723-876B-B9204059FB8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41-4723-876B-B9204059FB80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41-4723-876B-B9204059FB8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641-4723-876B-B9204059FB8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641-4723-876B-B9204059FB8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641-4723-876B-B9204059FB8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641-4723-876B-B9204059FB8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641-4723-876B-B9204059FB8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641-4723-876B-B9204059FB80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641-4723-876B-B9204059FB80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641-4723-876B-B9204059FB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диаграмм'!$B$6:$B$21</c:f>
              <c:strCache>
                <c:ptCount val="16"/>
                <c:pt idx="0">
                  <c:v>Акимовский район </c:v>
                </c:pt>
                <c:pt idx="1">
                  <c:v>Бердянский район </c:v>
                </c:pt>
                <c:pt idx="2">
                  <c:v>Васильевский район</c:v>
                </c:pt>
                <c:pt idx="3">
                  <c:v>Веселовский район</c:v>
                </c:pt>
                <c:pt idx="4">
                  <c:v>г.Бердянск</c:v>
                </c:pt>
                <c:pt idx="5">
                  <c:v>г.Мелитополь</c:v>
                </c:pt>
                <c:pt idx="6">
                  <c:v>г.Энергодар</c:v>
                </c:pt>
                <c:pt idx="7">
                  <c:v>Каменско-Днепровский район</c:v>
                </c:pt>
                <c:pt idx="8">
                  <c:v>Куйбышевский район</c:v>
                </c:pt>
                <c:pt idx="9">
                  <c:v>Мелитопольский район</c:v>
                </c:pt>
                <c:pt idx="10">
                  <c:v>Михайловский район</c:v>
                </c:pt>
                <c:pt idx="11">
                  <c:v>Пологовский район</c:v>
                </c:pt>
                <c:pt idx="12">
                  <c:v>Приазовский район</c:v>
                </c:pt>
                <c:pt idx="13">
                  <c:v>Приморский район</c:v>
                </c:pt>
                <c:pt idx="14">
                  <c:v>Токмакский район</c:v>
                </c:pt>
                <c:pt idx="15">
                  <c:v>Черниговский район</c:v>
                </c:pt>
              </c:strCache>
            </c:strRef>
          </c:cat>
          <c:val>
            <c:numRef>
              <c:f>'Сводная таблица для диаграмм'!$Y$6:$Y$21</c:f>
              <c:numCache>
                <c:formatCode>General</c:formatCode>
                <c:ptCount val="16"/>
                <c:pt idx="0">
                  <c:v>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'Сводная таблица для диаграмм'!$S$6:$S$21</c15:f>
                <c15:dlblRangeCache>
                  <c:ptCount val="16"/>
                  <c:pt idx="0">
                    <c:v>11</c:v>
                  </c:pt>
                  <c:pt idx="1">
                    <c:v>11</c:v>
                  </c:pt>
                  <c:pt idx="2">
                    <c:v>11</c:v>
                  </c:pt>
                  <c:pt idx="3">
                    <c:v>11</c:v>
                  </c:pt>
                  <c:pt idx="4">
                    <c:v>11</c:v>
                  </c:pt>
                  <c:pt idx="5">
                    <c:v>11</c:v>
                  </c:pt>
                  <c:pt idx="6">
                    <c:v>11</c:v>
                  </c:pt>
                  <c:pt idx="7">
                    <c:v>11</c:v>
                  </c:pt>
                  <c:pt idx="8">
                    <c:v>11</c:v>
                  </c:pt>
                  <c:pt idx="9">
                    <c:v>11</c:v>
                  </c:pt>
                  <c:pt idx="10">
                    <c:v>11</c:v>
                  </c:pt>
                  <c:pt idx="11">
                    <c:v>11</c:v>
                  </c:pt>
                  <c:pt idx="12">
                    <c:v>11</c:v>
                  </c:pt>
                  <c:pt idx="13">
                    <c:v>11</c:v>
                  </c:pt>
                  <c:pt idx="14">
                    <c:v>11</c:v>
                  </c:pt>
                  <c:pt idx="15">
                    <c:v>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ECF1-41F6-A6DE-5387A1BF8EA7}"/>
            </c:ext>
          </c:extLst>
        </c:ser>
        <c:ser>
          <c:idx val="5"/>
          <c:order val="5"/>
          <c:tx>
            <c:strRef>
              <c:f>'Сводная таблица для диаграмм'!$Z$5</c:f>
              <c:strCache>
                <c:ptCount val="1"/>
                <c:pt idx="0">
                  <c:v>среднее по РФ на 01.01.2024</c:v>
                </c:pt>
              </c:strCache>
            </c:strRef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9360341564453926"/>
                  <c:y val="-0.21449517338307011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6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0B09257C-BB84-4EDF-8C6F-C25D8E1C11C2}" type="CELLRANGE">
                      <a:rPr lang="ru-RU" sz="16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>
                        <a:defRPr sz="1600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[ДИАПАЗОН ЯЧЕЕК]</a:t>
                    </a:fld>
                    <a:endParaRPr lang="ru-RU" sz="1600" baseline="0"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  <a:p>
                    <a:pPr>
                      <a:defRPr sz="1600"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A42FB47E-3C3B-43F8-8B5E-736AB7D24A7F}" type="SERIESNAME">
                      <a:rPr lang="ru-RU" sz="16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>
                        <a:defRPr sz="1600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[ИМЯ РЯДА]</a:t>
                    </a:fld>
                    <a:endParaRPr lang="ru-RU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4453932584269663"/>
                      <c:h val="8.938828601040160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9641-4723-876B-B9204059FB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641-4723-876B-B9204059FB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641-4723-876B-B9204059FB8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641-4723-876B-B9204059FB8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641-4723-876B-B9204059FB8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641-4723-876B-B9204059FB8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641-4723-876B-B9204059FB8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641-4723-876B-B9204059FB8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641-4723-876B-B9204059FB8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641-4723-876B-B9204059FB8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641-4723-876B-B9204059FB8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641-4723-876B-B9204059FB8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641-4723-876B-B9204059FB8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641-4723-876B-B9204059FB8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641-4723-876B-B9204059FB8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641-4723-876B-B9204059FB8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641-4723-876B-B9204059FB8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641-4723-876B-B9204059FB8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641-4723-876B-B9204059FB8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641-4723-876B-B9204059FB8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641-4723-876B-B9204059FB8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641-4723-876B-B9204059FB8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641-4723-876B-B9204059FB8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641-4723-876B-B9204059FB8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641-4723-876B-B9204059FB80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641-4723-876B-B9204059FB8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641-4723-876B-B9204059FB80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641-4723-876B-B9204059FB8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641-4723-876B-B9204059FB8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641-4723-876B-B9204059FB8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641-4723-876B-B9204059FB80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641-4723-876B-B9204059FB80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641-4723-876B-B9204059FB80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641-4723-876B-B9204059FB8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641-4723-876B-B9204059FB80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641-4723-876B-B9204059FB8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641-4723-876B-B9204059FB8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641-4723-876B-B9204059FB8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641-4723-876B-B9204059FB8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641-4723-876B-B9204059FB8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641-4723-876B-B9204059FB8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641-4723-876B-B9204059FB80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641-4723-876B-B9204059FB80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641-4723-876B-B9204059FB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диаграмм'!$B$6:$B$21</c:f>
              <c:strCache>
                <c:ptCount val="16"/>
                <c:pt idx="0">
                  <c:v>Акимовский район </c:v>
                </c:pt>
                <c:pt idx="1">
                  <c:v>Бердянский район </c:v>
                </c:pt>
                <c:pt idx="2">
                  <c:v>Васильевский район</c:v>
                </c:pt>
                <c:pt idx="3">
                  <c:v>Веселовский район</c:v>
                </c:pt>
                <c:pt idx="4">
                  <c:v>г.Бердянск</c:v>
                </c:pt>
                <c:pt idx="5">
                  <c:v>г.Мелитополь</c:v>
                </c:pt>
                <c:pt idx="6">
                  <c:v>г.Энергодар</c:v>
                </c:pt>
                <c:pt idx="7">
                  <c:v>Каменско-Днепровский район</c:v>
                </c:pt>
                <c:pt idx="8">
                  <c:v>Куйбышевский район</c:v>
                </c:pt>
                <c:pt idx="9">
                  <c:v>Мелитопольский район</c:v>
                </c:pt>
                <c:pt idx="10">
                  <c:v>Михайловский район</c:v>
                </c:pt>
                <c:pt idx="11">
                  <c:v>Пологовский район</c:v>
                </c:pt>
                <c:pt idx="12">
                  <c:v>Приазовский район</c:v>
                </c:pt>
                <c:pt idx="13">
                  <c:v>Приморский район</c:v>
                </c:pt>
                <c:pt idx="14">
                  <c:v>Токмакский район</c:v>
                </c:pt>
                <c:pt idx="15">
                  <c:v>Черниговский район</c:v>
                </c:pt>
              </c:strCache>
            </c:strRef>
          </c:cat>
          <c:val>
            <c:numRef>
              <c:f>'Сводная таблица для диаграмм'!$Z$6:$Z$21</c:f>
              <c:numCache>
                <c:formatCode>General</c:formatCode>
                <c:ptCount val="16"/>
                <c:pt idx="0">
                  <c:v>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'Сводная таблица для диаграмм'!$T$6:$T$21</c15:f>
                <c15:dlblRangeCache>
                  <c:ptCount val="16"/>
                  <c:pt idx="0">
                    <c:v>11</c:v>
                  </c:pt>
                  <c:pt idx="1">
                    <c:v>11</c:v>
                  </c:pt>
                  <c:pt idx="2">
                    <c:v>11</c:v>
                  </c:pt>
                  <c:pt idx="3">
                    <c:v>11</c:v>
                  </c:pt>
                  <c:pt idx="4">
                    <c:v>11</c:v>
                  </c:pt>
                  <c:pt idx="5">
                    <c:v>11</c:v>
                  </c:pt>
                  <c:pt idx="6">
                    <c:v>11</c:v>
                  </c:pt>
                  <c:pt idx="7">
                    <c:v>11</c:v>
                  </c:pt>
                  <c:pt idx="8">
                    <c:v>11</c:v>
                  </c:pt>
                  <c:pt idx="9">
                    <c:v>11</c:v>
                  </c:pt>
                  <c:pt idx="10">
                    <c:v>11</c:v>
                  </c:pt>
                  <c:pt idx="11">
                    <c:v>11</c:v>
                  </c:pt>
                  <c:pt idx="12">
                    <c:v>11</c:v>
                  </c:pt>
                  <c:pt idx="13">
                    <c:v>11</c:v>
                  </c:pt>
                  <c:pt idx="14">
                    <c:v>11</c:v>
                  </c:pt>
                  <c:pt idx="15">
                    <c:v>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ECF1-41F6-A6DE-5387A1BF8E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68139048"/>
        <c:axId val="868139376"/>
        <c:extLst/>
      </c:lineChart>
      <c:catAx>
        <c:axId val="86813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868139376"/>
        <c:crosses val="autoZero"/>
        <c:auto val="1"/>
        <c:lblAlgn val="ctr"/>
        <c:lblOffset val="100"/>
        <c:noMultiLvlLbl val="0"/>
      </c:catAx>
      <c:valAx>
        <c:axId val="8681393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6813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957039434045154E-3"/>
          <c:y val="0.93569730673598894"/>
          <c:w val="0.99241733547351529"/>
          <c:h val="6.39105679900487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[Дашборд_ПАСПОРТ МО (июль 2024 вар 2 НА ОТПРАВКУ).xlsx]Сводная таблица для диаграмм!СводнаяТаблица_рейт_общ</c:name>
    <c:fmtId val="2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85000"/>
            </a:schemeClr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4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4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4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spPr>
          <a:solidFill>
            <a:schemeClr val="bg1">
              <a:lumMod val="8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vert="horz" wrap="square" lIns="38100" tIns="19050" rIns="38100" bIns="19050" anchor="ctr">
              <a:spAutoFit/>
            </a:bodyPr>
            <a:lstStyle/>
            <a:p>
              <a:pPr>
                <a:defRPr sz="14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vert="horz" wrap="square" lIns="38100" tIns="19050" rIns="38100" bIns="19050" anchor="ctr">
              <a:spAutoFit/>
            </a:bodyPr>
            <a:lstStyle/>
            <a:p>
              <a:pPr>
                <a:defRPr sz="14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C000"/>
          </a:solidFill>
        </c:spPr>
      </c:pivotFmt>
      <c:pivotFmt>
        <c:idx val="15"/>
      </c:pivotFmt>
      <c:pivotFmt>
        <c:idx val="16"/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</c:pivotFmt>
      <c:pivotFmt>
        <c:idx val="21"/>
        <c:marker>
          <c:symbol val="none"/>
        </c:marker>
      </c:pivotFmt>
      <c:pivotFmt>
        <c:idx val="22"/>
        <c:marker>
          <c:symbol val="none"/>
        </c:marker>
      </c:pivotFmt>
      <c:pivotFmt>
        <c:idx val="23"/>
        <c:spPr>
          <a:solidFill>
            <a:schemeClr val="bg1">
              <a:lumMod val="85000"/>
            </a:schemeClr>
          </a:solidFill>
        </c:spPr>
        <c:marker>
          <c:symbol val="none"/>
        </c:marker>
      </c:pivotFmt>
      <c:pivotFmt>
        <c:idx val="24"/>
        <c:marker>
          <c:symbol val="none"/>
        </c:marker>
      </c:pivotFmt>
      <c:pivotFmt>
        <c:idx val="25"/>
        <c:marker>
          <c:symbol val="none"/>
        </c:marker>
      </c:pivotFmt>
      <c:pivotFmt>
        <c:idx val="26"/>
        <c:marker>
          <c:symbol val="none"/>
        </c:marker>
      </c:pivotFmt>
      <c:pivotFmt>
        <c:idx val="27"/>
        <c:marker>
          <c:symbol val="none"/>
        </c:marker>
      </c:pivotFmt>
      <c:pivotFmt>
        <c:idx val="28"/>
        <c:marker>
          <c:symbol val="none"/>
        </c:marker>
      </c:pivotFmt>
      <c:pivotFmt>
        <c:idx val="29"/>
        <c:marker>
          <c:symbol val="none"/>
        </c:marker>
      </c:pivotFmt>
      <c:pivotFmt>
        <c:idx val="30"/>
        <c:marker>
          <c:symbol val="none"/>
        </c:marker>
      </c:pivotFmt>
      <c:pivotFmt>
        <c:idx val="31"/>
        <c:marker>
          <c:symbol val="none"/>
        </c:marker>
      </c:pivotFmt>
      <c:pivotFmt>
        <c:idx val="32"/>
        <c:marker>
          <c:symbol val="none"/>
        </c:marker>
      </c:pivotFmt>
      <c:pivotFmt>
        <c:idx val="33"/>
        <c:marker>
          <c:symbol val="none"/>
        </c:marker>
      </c:pivotFmt>
      <c:pivotFmt>
        <c:idx val="34"/>
        <c:marker>
          <c:symbol val="none"/>
        </c:marker>
      </c:pivotFmt>
      <c:pivotFmt>
        <c:idx val="35"/>
        <c:marker>
          <c:symbol val="none"/>
        </c:marker>
      </c:pivotFmt>
      <c:pivotFmt>
        <c:idx val="36"/>
        <c:marker>
          <c:symbol val="none"/>
        </c:marker>
      </c:pivotFmt>
      <c:pivotFmt>
        <c:idx val="37"/>
        <c:marker>
          <c:symbol val="none"/>
        </c:marker>
      </c:pivotFmt>
      <c:pivotFmt>
        <c:idx val="38"/>
        <c:marker>
          <c:symbol val="none"/>
        </c:marker>
      </c:pivotFmt>
      <c:pivotFmt>
        <c:idx val="39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4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bg1">
              <a:lumMod val="8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4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4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bg1">
              <a:lumMod val="9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layout>
            <c:manualLayout>
              <c:x val="0"/>
              <c:y val="-5.1862322928961868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layout>
            <c:manualLayout>
              <c:x val="-5.7246944838745557E-4"/>
              <c:y val="-2.6968407923060163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layout>
            <c:manualLayout>
              <c:x val="-5.7246944838745557E-4"/>
              <c:y val="-4.7713337094644898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layout>
            <c:manualLayout>
              <c:x val="-8.3961215836351136E-17"/>
              <c:y val="-5.393681584612036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bg1">
              <a:lumMod val="9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</c:pivotFmt>
      <c:pivotFmt>
        <c:idx val="51"/>
        <c:dLbl>
          <c:idx val="0"/>
          <c:layout>
            <c:manualLayout>
              <c:x val="-8.3961215836351136E-17"/>
              <c:y val="-5.393681584612036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</c:pivotFmt>
      <c:pivotFmt>
        <c:idx val="53"/>
        <c:dLbl>
          <c:idx val="0"/>
          <c:layout>
            <c:manualLayout>
              <c:x val="0"/>
              <c:y val="-5.1862322928961868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rgbClr val="FFD347"/>
          </a:solidFill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56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rgbClr val="C00000"/>
          </a:solidFill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800"/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4.0574543415454543E-2"/>
          <c:y val="1.6129874702942797E-2"/>
          <c:w val="0.95242847779183726"/>
          <c:h val="0.634106810569703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диаграмм'!$C$358:$C$359</c:f>
              <c:strCache>
                <c:ptCount val="1"/>
                <c:pt idx="0">
                  <c:v>01.01.2024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диаграмм'!$B$360:$B$375</c:f>
              <c:strCache>
                <c:ptCount val="16"/>
                <c:pt idx="0">
                  <c:v>г.Бердянск</c:v>
                </c:pt>
                <c:pt idx="1">
                  <c:v>г.Энергодар</c:v>
                </c:pt>
                <c:pt idx="2">
                  <c:v>г.Мелитополь</c:v>
                </c:pt>
                <c:pt idx="3">
                  <c:v>Приморский район</c:v>
                </c:pt>
                <c:pt idx="4">
                  <c:v>Каменско-Днепровский район</c:v>
                </c:pt>
                <c:pt idx="5">
                  <c:v>Бердянский район </c:v>
                </c:pt>
                <c:pt idx="6">
                  <c:v>Токмакский район</c:v>
                </c:pt>
                <c:pt idx="7">
                  <c:v>Мелитопольский район</c:v>
                </c:pt>
                <c:pt idx="8">
                  <c:v>Акимовский район </c:v>
                </c:pt>
                <c:pt idx="9">
                  <c:v>Веселовский район</c:v>
                </c:pt>
                <c:pt idx="10">
                  <c:v>Черниговский район</c:v>
                </c:pt>
                <c:pt idx="11">
                  <c:v>Приазовский район</c:v>
                </c:pt>
                <c:pt idx="12">
                  <c:v>Куйбышевский район</c:v>
                </c:pt>
                <c:pt idx="13">
                  <c:v>Васильевский район</c:v>
                </c:pt>
                <c:pt idx="14">
                  <c:v>Михайловский район</c:v>
                </c:pt>
                <c:pt idx="15">
                  <c:v>Пологовский район</c:v>
                </c:pt>
              </c:strCache>
            </c:strRef>
          </c:cat>
          <c:val>
            <c:numRef>
              <c:f>'Сводная таблица для диаграмм'!$C$360:$C$375</c:f>
              <c:numCache>
                <c:formatCode>0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6</c:v>
                </c:pt>
                <c:pt idx="6">
                  <c:v>12</c:v>
                </c:pt>
                <c:pt idx="7">
                  <c:v>5</c:v>
                </c:pt>
                <c:pt idx="8">
                  <c:v>7</c:v>
                </c:pt>
                <c:pt idx="9">
                  <c:v>8</c:v>
                </c:pt>
                <c:pt idx="10">
                  <c:v>11</c:v>
                </c:pt>
                <c:pt idx="11">
                  <c:v>9</c:v>
                </c:pt>
                <c:pt idx="12">
                  <c:v>14</c:v>
                </c:pt>
                <c:pt idx="13">
                  <c:v>10</c:v>
                </c:pt>
                <c:pt idx="14">
                  <c:v>13</c:v>
                </c:pt>
                <c:pt idx="1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0-4969-AF65-DB7E0E29B733}"/>
            </c:ext>
          </c:extLst>
        </c:ser>
        <c:ser>
          <c:idx val="1"/>
          <c:order val="1"/>
          <c:tx>
            <c:strRef>
              <c:f>'Сводная таблица для диаграмм'!$D$358:$D$359</c:f>
              <c:strCache>
                <c:ptCount val="1"/>
                <c:pt idx="0">
                  <c:v>01.07.2023</c:v>
                </c:pt>
              </c:strCache>
            </c:strRef>
          </c:tx>
          <c:spPr>
            <a:solidFill>
              <a:srgbClr val="FFD34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'Сводная таблица для диаграмм'!$B$360:$B$375</c:f>
              <c:strCache>
                <c:ptCount val="16"/>
                <c:pt idx="0">
                  <c:v>г.Бердянск</c:v>
                </c:pt>
                <c:pt idx="1">
                  <c:v>г.Энергодар</c:v>
                </c:pt>
                <c:pt idx="2">
                  <c:v>г.Мелитополь</c:v>
                </c:pt>
                <c:pt idx="3">
                  <c:v>Приморский район</c:v>
                </c:pt>
                <c:pt idx="4">
                  <c:v>Каменско-Днепровский район</c:v>
                </c:pt>
                <c:pt idx="5">
                  <c:v>Бердянский район </c:v>
                </c:pt>
                <c:pt idx="6">
                  <c:v>Токмакский район</c:v>
                </c:pt>
                <c:pt idx="7">
                  <c:v>Мелитопольский район</c:v>
                </c:pt>
                <c:pt idx="8">
                  <c:v>Акимовский район </c:v>
                </c:pt>
                <c:pt idx="9">
                  <c:v>Веселовский район</c:v>
                </c:pt>
                <c:pt idx="10">
                  <c:v>Черниговский район</c:v>
                </c:pt>
                <c:pt idx="11">
                  <c:v>Приазовский район</c:v>
                </c:pt>
                <c:pt idx="12">
                  <c:v>Куйбышевский район</c:v>
                </c:pt>
                <c:pt idx="13">
                  <c:v>Васильевский район</c:v>
                </c:pt>
                <c:pt idx="14">
                  <c:v>Михайловский район</c:v>
                </c:pt>
                <c:pt idx="15">
                  <c:v>Пологовский район</c:v>
                </c:pt>
              </c:strCache>
            </c:strRef>
          </c:cat>
          <c:val>
            <c:numRef>
              <c:f>'Сводная таблица для диаграмм'!$D$360:$D$375</c:f>
              <c:numCache>
                <c:formatCode>0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8</c:v>
                </c:pt>
                <c:pt idx="9">
                  <c:v>7</c:v>
                </c:pt>
                <c:pt idx="10">
                  <c:v>7</c:v>
                </c:pt>
                <c:pt idx="11">
                  <c:v>6</c:v>
                </c:pt>
                <c:pt idx="12">
                  <c:v>9</c:v>
                </c:pt>
                <c:pt idx="13">
                  <c:v>3</c:v>
                </c:pt>
                <c:pt idx="14">
                  <c:v>10</c:v>
                </c:pt>
                <c:pt idx="1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D5-4A3F-8B4E-05E3840CB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53"/>
        <c:axId val="199829760"/>
        <c:axId val="199835648"/>
      </c:barChart>
      <c:catAx>
        <c:axId val="199829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16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99835648"/>
        <c:crosses val="autoZero"/>
        <c:auto val="1"/>
        <c:lblAlgn val="ctr"/>
        <c:lblOffset val="100"/>
        <c:noMultiLvlLbl val="0"/>
      </c:catAx>
      <c:valAx>
        <c:axId val="199835648"/>
        <c:scaling>
          <c:orientation val="minMax"/>
          <c:min val="0.45"/>
        </c:scaling>
        <c:delete val="1"/>
        <c:axPos val="l"/>
        <c:numFmt formatCode="0" sourceLinked="1"/>
        <c:majorTickMark val="out"/>
        <c:minorTickMark val="none"/>
        <c:tickLblPos val="nextTo"/>
        <c:crossAx val="199829760"/>
        <c:crosses val="autoZero"/>
        <c:crossBetween val="between"/>
      </c:valAx>
      <c:spPr>
        <a:solidFill>
          <a:schemeClr val="bg1"/>
        </a:solidFill>
        <a:ln>
          <a:noFill/>
        </a:ln>
      </c:spPr>
    </c:plotArea>
    <c:legend>
      <c:legendPos val="b"/>
      <c:layout/>
      <c:overlay val="0"/>
      <c:txPr>
        <a:bodyPr/>
        <a:lstStyle/>
        <a:p>
          <a:pPr>
            <a:defRPr sz="2000">
              <a:latin typeface="Arial" pitchFamily="34" charset="0"/>
              <a:cs typeface="Arial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[Дашборд_ПАСПОРТ МО (июль 2024 вар 2 НА ОТПРАВКУ).xlsx]Сводная таблица для диаграмм!СводнаяТаблица_рейт_по_показ_общ</c:name>
    <c:fmtId val="2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85000"/>
            </a:schemeClr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3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bg1">
              <a:lumMod val="8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3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3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D347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>
                  <a:latin typeface="Calibri" panose="020F0502020204030204" pitchFamily="34" charset="0"/>
                  <a:cs typeface="Calibri" panose="020F050202020403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marker>
          <c:symbol val="none"/>
        </c:marker>
      </c:pivotFmt>
      <c:pivotFmt>
        <c:idx val="12"/>
        <c:spPr>
          <a:solidFill>
            <a:srgbClr val="FF0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layout>
            <c:manualLayout>
              <c:x val="-1.3250516734287558E-2"/>
              <c:y val="-1.9734344643392025E-3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layout>
            <c:manualLayout>
              <c:x val="-6.6252583671437791E-3"/>
              <c:y val="-9.0448034752130278E-18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layout>
            <c:manualLayout>
              <c:x val="-6.6252583671437791E-3"/>
              <c:y val="-9.0448034752130278E-18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layout>
            <c:manualLayout>
              <c:x val="-5.7971010712509277E-3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layout>
            <c:manualLayout>
              <c:x val="2.4844718876787957E-3"/>
              <c:y val="-5.9203033930175716E-3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>
                  <a:latin typeface="Calibri" panose="020F0502020204030204" pitchFamily="34" charset="0"/>
                  <a:cs typeface="Calibri" panose="020F050202020403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layout>
            <c:manualLayout>
              <c:x val="-2.4844718876789172E-3"/>
              <c:y val="-1.9734344643391848E-3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layout>
            <c:manualLayout>
              <c:x val="2.4844718876789172E-3"/>
              <c:y val="-5.9203033930175716E-3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>
                  <a:latin typeface="Calibri" panose="020F0502020204030204" pitchFamily="34" charset="0"/>
                  <a:cs typeface="Calibri" panose="020F050202020403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layout>
            <c:manualLayout>
              <c:x val="-4.1407864794649829E-3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layout>
            <c:manualLayout>
              <c:x val="-7.4534156630367511E-3"/>
              <c:y val="-1.9734344643391848E-3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layout>
            <c:manualLayout>
              <c:x val="-5.7971010712508063E-3"/>
              <c:y val="-3.6179213900852111E-17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layout>
            <c:manualLayout>
              <c:x val="-9.1097302548228173E-3"/>
              <c:y val="-1.7760910179052663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layout>
            <c:manualLayout>
              <c:x val="-8.2815729589298444E-3"/>
              <c:y val="-1.5787475714713478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layout>
            <c:manualLayout>
              <c:x val="-5.7971010712509277E-3"/>
              <c:y val="-5.9203033930175899E-3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400"/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1.2304250992768976E-2"/>
          <c:y val="4.7351851851851853E-2"/>
          <c:w val="0.98195376521060551"/>
          <c:h val="0.666402303878681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диаграмм'!$C$385:$C$386</c:f>
              <c:strCache>
                <c:ptCount val="1"/>
                <c:pt idx="0">
                  <c:v>01.01.2024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dLbl>
              <c:idx val="2"/>
              <c:layout>
                <c:manualLayout>
                  <c:x val="-8.2815729589298444E-3"/>
                  <c:y val="-1.5787475714713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EA-4214-AC9D-AE48816D6220}"/>
                </c:ext>
              </c:extLst>
            </c:dLbl>
            <c:dLbl>
              <c:idx val="4"/>
              <c:layout>
                <c:manualLayout>
                  <c:x val="-9.1097302548228173E-3"/>
                  <c:y val="-1.77609101790526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A-4FEF-971B-B94507FC4980}"/>
                </c:ext>
              </c:extLst>
            </c:dLbl>
            <c:dLbl>
              <c:idx val="5"/>
              <c:layout>
                <c:manualLayout>
                  <c:x val="-6.6252583671437791E-3"/>
                  <c:y val="-9.0448034752130278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A3-47FE-BB27-D5453613931D}"/>
                </c:ext>
              </c:extLst>
            </c:dLbl>
            <c:dLbl>
              <c:idx val="6"/>
              <c:layout>
                <c:manualLayout>
                  <c:x val="-4.140786479464982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A3-47FE-BB27-D5453613931D}"/>
                </c:ext>
              </c:extLst>
            </c:dLbl>
            <c:dLbl>
              <c:idx val="8"/>
              <c:layout>
                <c:manualLayout>
                  <c:x val="-5.7971010712508063E-3"/>
                  <c:y val="-3.617921390085211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3A-4FEF-971B-B94507FC4980}"/>
                </c:ext>
              </c:extLst>
            </c:dLbl>
            <c:dLbl>
              <c:idx val="9"/>
              <c:layout>
                <c:manualLayout>
                  <c:x val="-5.797101071250927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EA-4214-AC9D-AE48816D6220}"/>
                </c:ext>
              </c:extLst>
            </c:dLbl>
            <c:dLbl>
              <c:idx val="10"/>
              <c:layout>
                <c:manualLayout>
                  <c:x val="-2.4844718876789172E-3"/>
                  <c:y val="-1.97343446433918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A3-47FE-BB27-D5453613931D}"/>
                </c:ext>
              </c:extLst>
            </c:dLbl>
            <c:dLbl>
              <c:idx val="11"/>
              <c:layout>
                <c:manualLayout>
                  <c:x val="-5.7971010712509277E-3"/>
                  <c:y val="-5.92030339301758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EA-4214-AC9D-AE48816D6220}"/>
                </c:ext>
              </c:extLst>
            </c:dLbl>
            <c:dLbl>
              <c:idx val="12"/>
              <c:layout>
                <c:manualLayout>
                  <c:x val="-6.6252583671437791E-3"/>
                  <c:y val="-9.0448034752130278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A3-47FE-BB27-D5453613931D}"/>
                </c:ext>
              </c:extLst>
            </c:dLbl>
            <c:dLbl>
              <c:idx val="13"/>
              <c:layout>
                <c:manualLayout>
                  <c:x val="-7.4534156630367511E-3"/>
                  <c:y val="-1.97343446433918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3A-4FEF-971B-B94507FC4980}"/>
                </c:ext>
              </c:extLst>
            </c:dLbl>
            <c:dLbl>
              <c:idx val="15"/>
              <c:layout>
                <c:manualLayout>
                  <c:x val="-1.3250516734287558E-2"/>
                  <c:y val="-1.97343446433920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3A-4FEF-971B-B94507FC4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4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диаграмм'!$B$387:$B$402</c:f>
              <c:strCache>
                <c:ptCount val="16"/>
                <c:pt idx="0">
                  <c:v>г.Бердянск</c:v>
                </c:pt>
                <c:pt idx="1">
                  <c:v>г.Энергодар</c:v>
                </c:pt>
                <c:pt idx="2">
                  <c:v>г.Мелитополь</c:v>
                </c:pt>
                <c:pt idx="3">
                  <c:v>Приморский район</c:v>
                </c:pt>
                <c:pt idx="4">
                  <c:v>Каменско-Днепровский район</c:v>
                </c:pt>
                <c:pt idx="5">
                  <c:v>Мелитопольский район</c:v>
                </c:pt>
                <c:pt idx="6">
                  <c:v>Бердянский район </c:v>
                </c:pt>
                <c:pt idx="7">
                  <c:v>Васильевский район</c:v>
                </c:pt>
                <c:pt idx="8">
                  <c:v>Приазовский район</c:v>
                </c:pt>
                <c:pt idx="9">
                  <c:v>Веселовский район</c:v>
                </c:pt>
                <c:pt idx="10">
                  <c:v>Акимовский район </c:v>
                </c:pt>
                <c:pt idx="11">
                  <c:v>Токмакский район</c:v>
                </c:pt>
                <c:pt idx="12">
                  <c:v>Черниговский район</c:v>
                </c:pt>
                <c:pt idx="13">
                  <c:v>Михайловский район</c:v>
                </c:pt>
                <c:pt idx="14">
                  <c:v>Куйбышевский район</c:v>
                </c:pt>
                <c:pt idx="15">
                  <c:v>Пологовский район</c:v>
                </c:pt>
              </c:strCache>
            </c:strRef>
          </c:cat>
          <c:val>
            <c:numRef>
              <c:f>'Сводная таблица для диаграмм'!$C$387:$C$402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10</c:v>
                </c:pt>
                <c:pt idx="8">
                  <c:v>9</c:v>
                </c:pt>
                <c:pt idx="9">
                  <c:v>8</c:v>
                </c:pt>
                <c:pt idx="10">
                  <c:v>7</c:v>
                </c:pt>
                <c:pt idx="11">
                  <c:v>12</c:v>
                </c:pt>
                <c:pt idx="12">
                  <c:v>11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E-4EF4-AA27-DA693CE18E9A}"/>
            </c:ext>
          </c:extLst>
        </c:ser>
        <c:ser>
          <c:idx val="1"/>
          <c:order val="1"/>
          <c:tx>
            <c:strRef>
              <c:f>'Сводная таблица для диаграмм'!$D$385:$D$386</c:f>
              <c:strCache>
                <c:ptCount val="1"/>
                <c:pt idx="0">
                  <c:v>01.07.2023</c:v>
                </c:pt>
              </c:strCache>
            </c:strRef>
          </c:tx>
          <c:spPr>
            <a:solidFill>
              <a:srgbClr val="FFD347"/>
            </a:solidFill>
          </c:spPr>
          <c:invertIfNegative val="0"/>
          <c:dLbls>
            <c:dLbl>
              <c:idx val="9"/>
              <c:layout>
                <c:manualLayout>
                  <c:x val="2.4844718876787957E-3"/>
                  <c:y val="-5.92030339301757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EA-4214-AC9D-AE48816D6220}"/>
                </c:ext>
              </c:extLst>
            </c:dLbl>
            <c:dLbl>
              <c:idx val="10"/>
              <c:layout>
                <c:manualLayout>
                  <c:x val="2.4844718876789172E-3"/>
                  <c:y val="-5.92030339301757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EA-4214-AC9D-AE48816D6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4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диаграмм'!$B$387:$B$402</c:f>
              <c:strCache>
                <c:ptCount val="16"/>
                <c:pt idx="0">
                  <c:v>г.Бердянск</c:v>
                </c:pt>
                <c:pt idx="1">
                  <c:v>г.Энергодар</c:v>
                </c:pt>
                <c:pt idx="2">
                  <c:v>г.Мелитополь</c:v>
                </c:pt>
                <c:pt idx="3">
                  <c:v>Приморский район</c:v>
                </c:pt>
                <c:pt idx="4">
                  <c:v>Каменско-Днепровский район</c:v>
                </c:pt>
                <c:pt idx="5">
                  <c:v>Мелитопольский район</c:v>
                </c:pt>
                <c:pt idx="6">
                  <c:v>Бердянский район </c:v>
                </c:pt>
                <c:pt idx="7">
                  <c:v>Васильевский район</c:v>
                </c:pt>
                <c:pt idx="8">
                  <c:v>Приазовский район</c:v>
                </c:pt>
                <c:pt idx="9">
                  <c:v>Веселовский район</c:v>
                </c:pt>
                <c:pt idx="10">
                  <c:v>Акимовский район </c:v>
                </c:pt>
                <c:pt idx="11">
                  <c:v>Токмакский район</c:v>
                </c:pt>
                <c:pt idx="12">
                  <c:v>Черниговский район</c:v>
                </c:pt>
                <c:pt idx="13">
                  <c:v>Михайловский район</c:v>
                </c:pt>
                <c:pt idx="14">
                  <c:v>Куйбышевский район</c:v>
                </c:pt>
                <c:pt idx="15">
                  <c:v>Пологовский район</c:v>
                </c:pt>
              </c:strCache>
            </c:strRef>
          </c:cat>
          <c:val>
            <c:numRef>
              <c:f>'Сводная таблица для диаграмм'!$D$387:$D$402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3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5</c:v>
                </c:pt>
                <c:pt idx="12">
                  <c:v>7</c:v>
                </c:pt>
                <c:pt idx="13">
                  <c:v>10</c:v>
                </c:pt>
                <c:pt idx="14">
                  <c:v>9</c:v>
                </c:pt>
                <c:pt idx="1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DD-4F48-B5BC-B41FDD619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888320"/>
        <c:axId val="200889856"/>
      </c:barChart>
      <c:catAx>
        <c:axId val="200888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24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200889856"/>
        <c:crosses val="autoZero"/>
        <c:auto val="1"/>
        <c:lblAlgn val="ctr"/>
        <c:lblOffset val="100"/>
        <c:noMultiLvlLbl val="0"/>
      </c:catAx>
      <c:valAx>
        <c:axId val="2008898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00888320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64128562356103591"/>
          <c:y val="0.94450407048051266"/>
          <c:w val="0.23894828979323521"/>
          <c:h val="5.5495929519487355E-2"/>
        </c:manualLayout>
      </c:layout>
      <c:overlay val="0"/>
      <c:txPr>
        <a:bodyPr/>
        <a:lstStyle/>
        <a:p>
          <a:pPr>
            <a:defRPr sz="2000">
              <a:latin typeface="Arial" pitchFamily="34" charset="0"/>
              <a:cs typeface="Arial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[Дашборд_ПАСПОРТ МО (июль 2024 вар 2 НА ОТПРАВКУ).xlsx]Сводная таблица для диаграмм!Сводная таблица_КрКр2вар</c:name>
    <c:fmtId val="2"/>
  </c:pivotSource>
  <c:chart>
    <c:title>
      <c:tx>
        <c:strRef>
          <c:f>'Сводная таблица для диаграмм'!$C$72</c:f>
          <c:strCache>
            <c:ptCount val="1"/>
            <c:pt idx="0">
              <c:v>Электронные терминалы (значение приведено к показателю 100 ед.)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bg1">
              <a:lumMod val="8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bg1">
              <a:lumMod val="8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3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D34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2.1327366954846945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791498824207146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450260952929595E-2"/>
              <c:y val="0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5355704207489822E-2"/>
              <c:y val="4.690560607177999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706189356387755E-2"/>
              <c:y val="-3.782710167079031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0237136138326547E-2"/>
              <c:y val="-1.513084066831618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62087988856837E-2"/>
              <c:y val="-1.815700880197946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5355704207489822E-2"/>
              <c:y val="-4.539252200494843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5355704207489759E-2"/>
              <c:y val="-3.934018573762192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7061893563877582E-2"/>
              <c:y val="-2.7235513202969141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1090230816520427E-2"/>
              <c:y val="-1.361775660148451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7.6778521037449109E-3"/>
              <c:y val="-4.085326980445354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2796420172908185E-2"/>
              <c:y val="-9.0785044009897321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4502609529296068E-2"/>
              <c:y val="-1.815700880197935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0237136138326674E-2"/>
              <c:y val="-1.513084066831618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rgbClr val="FFD347"/>
          </a:solidFill>
          <a:ln>
            <a:noFill/>
          </a:ln>
          <a:effectLst/>
        </c:spPr>
        <c:dLbl>
          <c:idx val="0"/>
          <c:layout>
            <c:manualLayout>
              <c:x val="-1.62087988856837E-2"/>
              <c:y val="-1.361775660148451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1.3649514851102001E-2"/>
              <c:y val="-1.967009286881096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1.706189356387755E-2"/>
              <c:y val="-9.0785044009896766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2.3033556311234733E-2"/>
              <c:y val="-9.0785044009896766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1.3649514851101939E-2"/>
              <c:y val="-1.210467253465295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5.1185680691632736E-3"/>
              <c:y val="-3.026168133663225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2"/>
          </a:solidFill>
          <a:ln>
            <a:noFill/>
          </a:ln>
          <a:effectLst/>
        </c:spPr>
        <c:dLbl>
          <c:idx val="0"/>
          <c:layout>
            <c:manualLayout>
              <c:x val="7.6778521037449109E-3"/>
              <c:y val="-3.026168133663225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8034544229544263E-3"/>
          <c:y val="0.26816374249423086"/>
          <c:w val="0.95735950672587922"/>
          <c:h val="0.57957532748612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диаграмм'!$C$72</c:f>
              <c:strCache>
                <c:ptCount val="1"/>
                <c:pt idx="0">
                  <c:v>01.07.2023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FBB-4DCE-9063-8738694EE215}"/>
              </c:ext>
            </c:extLst>
          </c:dPt>
          <c:dPt>
            <c:idx val="1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FBB-4DCE-9063-8738694EE215}"/>
              </c:ext>
            </c:extLst>
          </c:dPt>
          <c:dPt>
            <c:idx val="3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BB-4DCE-9063-8738694EE215}"/>
              </c:ext>
            </c:extLst>
          </c:dPt>
          <c:dPt>
            <c:idx val="4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FBB-4DCE-9063-8738694EE215}"/>
              </c:ext>
            </c:extLst>
          </c:dPt>
          <c:dPt>
            <c:idx val="5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EFBB-4DCE-9063-8738694EE215}"/>
              </c:ext>
            </c:extLst>
          </c:dPt>
          <c:dPt>
            <c:idx val="6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EFBB-4DCE-9063-8738694EE215}"/>
              </c:ext>
            </c:extLst>
          </c:dPt>
          <c:dPt>
            <c:idx val="7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BB-4DCE-9063-8738694EE215}"/>
              </c:ext>
            </c:extLst>
          </c:dPt>
          <c:dPt>
            <c:idx val="8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EFBB-4DCE-9063-8738694EE215}"/>
              </c:ext>
            </c:extLst>
          </c:dPt>
          <c:dPt>
            <c:idx val="9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FBB-4DCE-9063-8738694EE215}"/>
              </c:ext>
            </c:extLst>
          </c:dPt>
          <c:dPt>
            <c:idx val="10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BB-4DCE-9063-8738694EE215}"/>
              </c:ext>
            </c:extLst>
          </c:dPt>
          <c:dPt>
            <c:idx val="11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FBB-4DCE-9063-8738694EE215}"/>
              </c:ext>
            </c:extLst>
          </c:dPt>
          <c:dPt>
            <c:idx val="12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FBB-4DCE-9063-8738694EE215}"/>
              </c:ext>
            </c:extLst>
          </c:dPt>
          <c:dPt>
            <c:idx val="13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FBB-4DCE-9063-8738694EE215}"/>
              </c:ext>
            </c:extLst>
          </c:dPt>
          <c:dPt>
            <c:idx val="14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FBB-4DCE-9063-8738694EE215}"/>
              </c:ext>
            </c:extLst>
          </c:dPt>
          <c:dPt>
            <c:idx val="15"/>
            <c:invertIfNegative val="0"/>
            <c:bubble3D val="0"/>
            <c:spPr>
              <a:solidFill>
                <a:srgbClr val="FFD3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FBB-4DCE-9063-8738694EE215}"/>
              </c:ext>
            </c:extLst>
          </c:dPt>
          <c:dLbls>
            <c:dLbl>
              <c:idx val="0"/>
              <c:layout>
                <c:manualLayout>
                  <c:x val="-1.45026095292959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BB-4DCE-9063-8738694EE215}"/>
                </c:ext>
              </c:extLst>
            </c:dLbl>
            <c:dLbl>
              <c:idx val="1"/>
              <c:layout>
                <c:manualLayout>
                  <c:x val="-1.79149882420714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BB-4DCE-9063-8738694EE215}"/>
                </c:ext>
              </c:extLst>
            </c:dLbl>
            <c:dLbl>
              <c:idx val="3"/>
              <c:layout>
                <c:manualLayout>
                  <c:x val="-1.5355704207489822E-2"/>
                  <c:y val="4.6905606071779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BB-4DCE-9063-8738694EE215}"/>
                </c:ext>
              </c:extLst>
            </c:dLbl>
            <c:dLbl>
              <c:idx val="4"/>
              <c:layout>
                <c:manualLayout>
                  <c:x val="-1.706189356387755E-2"/>
                  <c:y val="-3.7827101670790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BB-4DCE-9063-8738694EE215}"/>
                </c:ext>
              </c:extLst>
            </c:dLbl>
            <c:dLbl>
              <c:idx val="5"/>
              <c:layout>
                <c:manualLayout>
                  <c:x val="-1.62087988856837E-2"/>
                  <c:y val="-1.36177566014845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BB-4DCE-9063-8738694EE215}"/>
                </c:ext>
              </c:extLst>
            </c:dLbl>
            <c:dLbl>
              <c:idx val="6"/>
              <c:layout>
                <c:manualLayout>
                  <c:x val="-1.0237136138326547E-2"/>
                  <c:y val="-1.5130840668316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BB-4DCE-9063-8738694EE215}"/>
                </c:ext>
              </c:extLst>
            </c:dLbl>
            <c:dLbl>
              <c:idx val="7"/>
              <c:layout>
                <c:manualLayout>
                  <c:x val="-1.62087988856837E-2"/>
                  <c:y val="-1.8157008801979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BB-4DCE-9063-8738694EE215}"/>
                </c:ext>
              </c:extLst>
            </c:dLbl>
            <c:dLbl>
              <c:idx val="8"/>
              <c:layout>
                <c:manualLayout>
                  <c:x val="-1.5355704207489822E-2"/>
                  <c:y val="-4.5392522004948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BB-4DCE-9063-8738694EE215}"/>
                </c:ext>
              </c:extLst>
            </c:dLbl>
            <c:dLbl>
              <c:idx val="9"/>
              <c:layout>
                <c:manualLayout>
                  <c:x val="-1.5355704207489759E-2"/>
                  <c:y val="-3.934018573762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BB-4DCE-9063-8738694EE215}"/>
                </c:ext>
              </c:extLst>
            </c:dLbl>
            <c:dLbl>
              <c:idx val="10"/>
              <c:layout>
                <c:manualLayout>
                  <c:x val="-1.7061893563877582E-2"/>
                  <c:y val="-2.723551320296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BB-4DCE-9063-8738694EE215}"/>
                </c:ext>
              </c:extLst>
            </c:dLbl>
            <c:dLbl>
              <c:idx val="11"/>
              <c:layout>
                <c:manualLayout>
                  <c:x val="-1.1090230816520427E-2"/>
                  <c:y val="-1.36177566014845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BB-4DCE-9063-8738694EE215}"/>
                </c:ext>
              </c:extLst>
            </c:dLbl>
            <c:dLbl>
              <c:idx val="12"/>
              <c:layout>
                <c:manualLayout>
                  <c:x val="-7.6778521037449109E-3"/>
                  <c:y val="-4.0853269804453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BB-4DCE-9063-8738694EE215}"/>
                </c:ext>
              </c:extLst>
            </c:dLbl>
            <c:dLbl>
              <c:idx val="13"/>
              <c:layout>
                <c:manualLayout>
                  <c:x val="-1.2796420172908185E-2"/>
                  <c:y val="-9.07850440098973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BB-4DCE-9063-8738694EE215}"/>
                </c:ext>
              </c:extLst>
            </c:dLbl>
            <c:dLbl>
              <c:idx val="14"/>
              <c:layout>
                <c:manualLayout>
                  <c:x val="-1.4502609529296068E-2"/>
                  <c:y val="-1.8157008801979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BB-4DCE-9063-8738694EE215}"/>
                </c:ext>
              </c:extLst>
            </c:dLbl>
            <c:dLbl>
              <c:idx val="15"/>
              <c:layout>
                <c:manualLayout>
                  <c:x val="-1.0237136138326674E-2"/>
                  <c:y val="-1.5130840668316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BB-4DCE-9063-8738694EE2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диаграмм'!$C$72</c:f>
              <c:strCache>
                <c:ptCount val="16"/>
                <c:pt idx="0">
                  <c:v>г.Мелитополь</c:v>
                </c:pt>
                <c:pt idx="1">
                  <c:v>г.Бердянск</c:v>
                </c:pt>
                <c:pt idx="2">
                  <c:v>г.Энергодар</c:v>
                </c:pt>
                <c:pt idx="3">
                  <c:v>Акимовский район </c:v>
                </c:pt>
                <c:pt idx="4">
                  <c:v>Бердянский район </c:v>
                </c:pt>
                <c:pt idx="5">
                  <c:v>Васильевский район</c:v>
                </c:pt>
                <c:pt idx="6">
                  <c:v>Веселовский район</c:v>
                </c:pt>
                <c:pt idx="7">
                  <c:v>Каменско-Днепровский район</c:v>
                </c:pt>
                <c:pt idx="8">
                  <c:v>Куйбышевский район</c:v>
                </c:pt>
                <c:pt idx="9">
                  <c:v>Мелитопольский район</c:v>
                </c:pt>
                <c:pt idx="10">
                  <c:v>Михайловский район</c:v>
                </c:pt>
                <c:pt idx="11">
                  <c:v>Пологовский район</c:v>
                </c:pt>
                <c:pt idx="12">
                  <c:v>Приазовский район</c:v>
                </c:pt>
                <c:pt idx="13">
                  <c:v>Приморский район</c:v>
                </c:pt>
                <c:pt idx="14">
                  <c:v>Токмакский район</c:v>
                </c:pt>
                <c:pt idx="15">
                  <c:v>Черниговский район</c:v>
                </c:pt>
              </c:strCache>
            </c:strRef>
          </c:cat>
          <c:val>
            <c:numRef>
              <c:f>'Сводная таблица для диаграмм'!$C$72</c:f>
              <c:numCache>
                <c:formatCode>General</c:formatCode>
                <c:ptCount val="16"/>
                <c:pt idx="0">
                  <c:v>0.9</c:v>
                </c:pt>
                <c:pt idx="1">
                  <c:v>1.3</c:v>
                </c:pt>
                <c:pt idx="2">
                  <c:v>0.8</c:v>
                </c:pt>
                <c:pt idx="3">
                  <c:v>0.8</c:v>
                </c:pt>
                <c:pt idx="4">
                  <c:v>0.6</c:v>
                </c:pt>
                <c:pt idx="5">
                  <c:v>0.5</c:v>
                </c:pt>
                <c:pt idx="6">
                  <c:v>0.8</c:v>
                </c:pt>
                <c:pt idx="7">
                  <c:v>1.2</c:v>
                </c:pt>
                <c:pt idx="8">
                  <c:v>0.1</c:v>
                </c:pt>
                <c:pt idx="9">
                  <c:v>0.2</c:v>
                </c:pt>
                <c:pt idx="10">
                  <c:v>0.4</c:v>
                </c:pt>
                <c:pt idx="11">
                  <c:v>0.2</c:v>
                </c:pt>
                <c:pt idx="12">
                  <c:v>1.1000000000000001</c:v>
                </c:pt>
                <c:pt idx="13">
                  <c:v>0.8</c:v>
                </c:pt>
                <c:pt idx="14">
                  <c:v>0.5</c:v>
                </c:pt>
                <c:pt idx="1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FB-47F2-A8EB-3A8DE6FD60EC}"/>
            </c:ext>
          </c:extLst>
        </c:ser>
        <c:ser>
          <c:idx val="1"/>
          <c:order val="1"/>
          <c:tx>
            <c:strRef>
              <c:f>'Сводная таблица для диаграмм'!$C$72</c:f>
              <c:strCache>
                <c:ptCount val="1"/>
                <c:pt idx="0">
                  <c:v>01.01.2024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FBB-4DCE-9063-8738694EE21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EFBB-4DCE-9063-8738694EE21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BB-4DCE-9063-8738694EE21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FBB-4DCE-9063-8738694EE215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EFBB-4DCE-9063-8738694EE215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FBB-4DCE-9063-8738694EE215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FBB-4DCE-9063-8738694EE215}"/>
              </c:ext>
            </c:extLst>
          </c:dPt>
          <c:dLbls>
            <c:dLbl>
              <c:idx val="0"/>
              <c:layout>
                <c:manualLayout>
                  <c:x val="2.3033556311234733E-2"/>
                  <c:y val="-9.07850440098967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BB-4DCE-9063-8738694EE215}"/>
                </c:ext>
              </c:extLst>
            </c:dLbl>
            <c:dLbl>
              <c:idx val="1"/>
              <c:layout>
                <c:manualLayout>
                  <c:x val="1.706189356387755E-2"/>
                  <c:y val="-9.07850440098967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BB-4DCE-9063-8738694EE215}"/>
                </c:ext>
              </c:extLst>
            </c:dLbl>
            <c:dLbl>
              <c:idx val="2"/>
              <c:layout>
                <c:manualLayout>
                  <c:x val="2.13273669548469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BB-4DCE-9063-8738694EE215}"/>
                </c:ext>
              </c:extLst>
            </c:dLbl>
            <c:dLbl>
              <c:idx val="5"/>
              <c:layout>
                <c:manualLayout>
                  <c:x val="1.3649514851102001E-2"/>
                  <c:y val="-1.9670092868810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BB-4DCE-9063-8738694EE215}"/>
                </c:ext>
              </c:extLst>
            </c:dLbl>
            <c:dLbl>
              <c:idx val="11"/>
              <c:layout>
                <c:manualLayout>
                  <c:x val="7.6778521037449109E-3"/>
                  <c:y val="-3.0261681336632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BB-4DCE-9063-8738694EE215}"/>
                </c:ext>
              </c:extLst>
            </c:dLbl>
            <c:dLbl>
              <c:idx val="13"/>
              <c:layout>
                <c:manualLayout>
                  <c:x val="5.1185680691632736E-3"/>
                  <c:y val="-3.0261681336632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BB-4DCE-9063-8738694EE215}"/>
                </c:ext>
              </c:extLst>
            </c:dLbl>
            <c:dLbl>
              <c:idx val="14"/>
              <c:layout>
                <c:manualLayout>
                  <c:x val="1.3649514851101939E-2"/>
                  <c:y val="-1.2104672534652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BB-4DCE-9063-8738694EE2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диаграмм'!$C$72</c:f>
              <c:strCache>
                <c:ptCount val="16"/>
                <c:pt idx="0">
                  <c:v>г.Мелитополь</c:v>
                </c:pt>
                <c:pt idx="1">
                  <c:v>г.Бердянск</c:v>
                </c:pt>
                <c:pt idx="2">
                  <c:v>г.Энергодар</c:v>
                </c:pt>
                <c:pt idx="3">
                  <c:v>Акимовский район </c:v>
                </c:pt>
                <c:pt idx="4">
                  <c:v>Бердянский район </c:v>
                </c:pt>
                <c:pt idx="5">
                  <c:v>Васильевский район</c:v>
                </c:pt>
                <c:pt idx="6">
                  <c:v>Веселовский район</c:v>
                </c:pt>
                <c:pt idx="7">
                  <c:v>Каменско-Днепровский район</c:v>
                </c:pt>
                <c:pt idx="8">
                  <c:v>Куйбышевский район</c:v>
                </c:pt>
                <c:pt idx="9">
                  <c:v>Мелитопольский район</c:v>
                </c:pt>
                <c:pt idx="10">
                  <c:v>Михайловский район</c:v>
                </c:pt>
                <c:pt idx="11">
                  <c:v>Пологовский район</c:v>
                </c:pt>
                <c:pt idx="12">
                  <c:v>Приазовский район</c:v>
                </c:pt>
                <c:pt idx="13">
                  <c:v>Приморский район</c:v>
                </c:pt>
                <c:pt idx="14">
                  <c:v>Токмакский район</c:v>
                </c:pt>
                <c:pt idx="15">
                  <c:v>Черниговский район</c:v>
                </c:pt>
              </c:strCache>
            </c:strRef>
          </c:cat>
          <c:val>
            <c:numRef>
              <c:f>'Сводная таблица для диаграмм'!$C$72</c:f>
              <c:numCache>
                <c:formatCode>General</c:formatCode>
                <c:ptCount val="16"/>
                <c:pt idx="0">
                  <c:v>1.5</c:v>
                </c:pt>
                <c:pt idx="1">
                  <c:v>1.6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0.8</c:v>
                </c:pt>
                <c:pt idx="5">
                  <c:v>0.9</c:v>
                </c:pt>
                <c:pt idx="6">
                  <c:v>1.1000000000000001</c:v>
                </c:pt>
                <c:pt idx="7">
                  <c:v>1.2</c:v>
                </c:pt>
                <c:pt idx="8">
                  <c:v>0.3</c:v>
                </c:pt>
                <c:pt idx="9">
                  <c:v>0.3</c:v>
                </c:pt>
                <c:pt idx="10">
                  <c:v>0.6</c:v>
                </c:pt>
                <c:pt idx="11">
                  <c:v>0.5</c:v>
                </c:pt>
                <c:pt idx="12">
                  <c:v>1.3</c:v>
                </c:pt>
                <c:pt idx="13">
                  <c:v>1.2</c:v>
                </c:pt>
                <c:pt idx="14">
                  <c:v>0.7</c:v>
                </c:pt>
                <c:pt idx="1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BB-4DCE-9063-8738694EE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2614400"/>
        <c:axId val="191374464"/>
      </c:barChart>
      <c:catAx>
        <c:axId val="26261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1374464"/>
        <c:crosses val="autoZero"/>
        <c:auto val="1"/>
        <c:lblAlgn val="ctr"/>
        <c:lblOffset val="100"/>
        <c:noMultiLvlLbl val="0"/>
      </c:catAx>
      <c:valAx>
        <c:axId val="191374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6261440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[Дашборд_ПАСПОРТ МО (июль 2024 вар 2 НА ОТПРАВКУ).xlsx]Сводная таблица для диаграмм!СводнаяТаблица_мун_ФО</c:name>
    <c:fmtId val="12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D347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spPr>
          <a:solidFill>
            <a:schemeClr val="bg1">
              <a:lumMod val="8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bg1">
              <a:lumMod val="8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rgbClr val="FFD347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диаграмм'!$C$230:$C$231</c:f>
              <c:strCache>
                <c:ptCount val="1"/>
                <c:pt idx="0">
                  <c:v>01.07.2023</c:v>
                </c:pt>
              </c:strCache>
            </c:strRef>
          </c:tx>
          <c:spPr>
            <a:solidFill>
              <a:srgbClr val="FFD34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диаграмм'!$B$232:$B$236</c:f>
              <c:strCache>
                <c:ptCount val="5"/>
                <c:pt idx="0">
                  <c:v>Отделения почтовой связи, ед.</c:v>
                </c:pt>
                <c:pt idx="1">
                  <c:v>Офисы МФО, КПК, СКПК, ед.</c:v>
                </c:pt>
                <c:pt idx="2">
                  <c:v>Офисы страховых компаний, ед.</c:v>
                </c:pt>
                <c:pt idx="3">
                  <c:v>Банковские офисы, ед. </c:v>
                </c:pt>
                <c:pt idx="4">
                  <c:v>Офисы банков в ОПС, ед.</c:v>
                </c:pt>
              </c:strCache>
            </c:strRef>
          </c:cat>
          <c:val>
            <c:numRef>
              <c:f>'Сводная таблица для диаграмм'!$C$232:$C$236</c:f>
              <c:numCache>
                <c:formatCode>General</c:formatCode>
                <c:ptCount val="5"/>
                <c:pt idx="0">
                  <c:v>30</c:v>
                </c:pt>
                <c:pt idx="2">
                  <c:v>0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A9-46B9-B319-9811FFADAB5A}"/>
            </c:ext>
          </c:extLst>
        </c:ser>
        <c:ser>
          <c:idx val="1"/>
          <c:order val="1"/>
          <c:tx>
            <c:strRef>
              <c:f>'Сводная таблица для диаграмм'!$D$230:$D$231</c:f>
              <c:strCache>
                <c:ptCount val="1"/>
                <c:pt idx="0">
                  <c:v>01.01.2024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диаграмм'!$B$232:$B$236</c:f>
              <c:strCache>
                <c:ptCount val="5"/>
                <c:pt idx="0">
                  <c:v>Отделения почтовой связи, ед.</c:v>
                </c:pt>
                <c:pt idx="1">
                  <c:v>Офисы МФО, КПК, СКПК, ед.</c:v>
                </c:pt>
                <c:pt idx="2">
                  <c:v>Офисы страховых компаний, ед.</c:v>
                </c:pt>
                <c:pt idx="3">
                  <c:v>Банковские офисы, ед. </c:v>
                </c:pt>
                <c:pt idx="4">
                  <c:v>Офисы банков в ОПС, ед.</c:v>
                </c:pt>
              </c:strCache>
            </c:strRef>
          </c:cat>
          <c:val>
            <c:numRef>
              <c:f>'Сводная таблица для диаграмм'!$D$232:$D$236</c:f>
              <c:numCache>
                <c:formatCode>General</c:formatCode>
                <c:ptCount val="5"/>
                <c:pt idx="0">
                  <c:v>30</c:v>
                </c:pt>
                <c:pt idx="1">
                  <c:v>2</c:v>
                </c:pt>
                <c:pt idx="2">
                  <c:v>0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77-436A-B592-B94867EAE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624384"/>
        <c:axId val="196625920"/>
      </c:barChart>
      <c:catAx>
        <c:axId val="196624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20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96625920"/>
        <c:crosses val="autoZero"/>
        <c:auto val="1"/>
        <c:lblAlgn val="ctr"/>
        <c:lblOffset val="100"/>
        <c:noMultiLvlLbl val="0"/>
      </c:catAx>
      <c:valAx>
        <c:axId val="1966259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96624384"/>
        <c:crosses val="autoZero"/>
        <c:crossBetween val="between"/>
      </c:valAx>
      <c:spPr>
        <a:noFill/>
      </c:spPr>
    </c:plotArea>
    <c:legend>
      <c:legendPos val="b"/>
      <c:overlay val="0"/>
      <c:txPr>
        <a:bodyPr/>
        <a:lstStyle/>
        <a:p>
          <a:pPr>
            <a:defRPr sz="2000">
              <a:latin typeface="Arial" pitchFamily="34" charset="0"/>
              <a:cs typeface="Arial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[Дашборд_ПАСПОРТ МО (июль 2024 вар 2 НА ОТПРАВКУ).xlsx]Сводная таблица для диаграмм!СводнаяТаблица_мун_банк</c:name>
    <c:fmtId val="12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bg1">
              <a:lumMod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bg1">
              <a:lumMod val="6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bg1">
              <a:lumMod val="65000"/>
            </a:schemeClr>
          </a:solidFill>
          <a:ln w="19050">
            <a:solidFill>
              <a:schemeClr val="lt1"/>
            </a:solidFill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C000"/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C000"/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bg1">
              <a:lumMod val="65000"/>
            </a:schemeClr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</c:pivotFmt>
      <c:pivotFmt>
        <c:idx val="16"/>
        <c:spPr>
          <a:solidFill>
            <a:srgbClr val="FFC000"/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</c:pivotFmt>
      <c:pivotFmt>
        <c:idx val="17"/>
        <c:spPr>
          <a:solidFill>
            <a:schemeClr val="bg1">
              <a:lumMod val="65000"/>
            </a:schemeClr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</c:pivotFmt>
      <c:pivotFmt>
        <c:idx val="18"/>
        <c:spPr>
          <a:solidFill>
            <a:srgbClr val="FFC000"/>
          </a:solidFill>
          <a:ln w="19050">
            <a:solidFill>
              <a:schemeClr val="bg1">
                <a:lumMod val="50000"/>
              </a:schemeClr>
            </a:solidFill>
          </a:ln>
          <a:effectLst/>
        </c:spPr>
      </c:pivotFmt>
      <c:pivotFmt>
        <c:idx val="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4"/>
        <c:spPr>
          <a:solidFill>
            <a:srgbClr val="FFC000"/>
          </a:solidFill>
          <a:ln w="1905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bg1">
              <a:lumMod val="85000"/>
            </a:schemeClr>
          </a:solidFill>
          <a:ln w="1905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bg1">
              <a:lumMod val="85000"/>
            </a:schemeClr>
          </a:solidFill>
          <a:ln w="1905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rgbClr val="FFC000"/>
          </a:solidFill>
          <a:ln w="19050"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bg1">
              <a:lumMod val="65000"/>
            </a:schemeClr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rgbClr val="FFD347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'Сводная таблица для диаграмм'!$C$221:$C$222</c:f>
              <c:strCache>
                <c:ptCount val="1"/>
                <c:pt idx="0">
                  <c:v>01.07.2023</c:v>
                </c:pt>
              </c:strCache>
            </c:strRef>
          </c:tx>
          <c:spPr>
            <a:solidFill>
              <a:srgbClr val="FFD347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8F9-4E3F-91F9-5E5AA3576E0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8F9-4E3F-91F9-5E5AA3576E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5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диаграмм'!$B$223:$B$224</c:f>
              <c:strCache>
                <c:ptCount val="2"/>
                <c:pt idx="0">
                  <c:v>Банкоматы, ед.</c:v>
                </c:pt>
                <c:pt idx="1">
                  <c:v>Платежные терминалы и кассы БПА, ед.</c:v>
                </c:pt>
              </c:strCache>
            </c:strRef>
          </c:cat>
          <c:val>
            <c:numRef>
              <c:f>'Сводная таблица для диаграмм'!$C$223:$C$224</c:f>
              <c:numCache>
                <c:formatCode>General</c:formatCode>
                <c:ptCount val="2"/>
                <c:pt idx="0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25-4C28-B743-A9A0D3EDC79F}"/>
            </c:ext>
          </c:extLst>
        </c:ser>
        <c:ser>
          <c:idx val="1"/>
          <c:order val="1"/>
          <c:tx>
            <c:strRef>
              <c:f>'Сводная таблица для диаграмм'!$D$221:$D$222</c:f>
              <c:strCache>
                <c:ptCount val="1"/>
                <c:pt idx="0">
                  <c:v>01.01.2024</c:v>
                </c:pt>
              </c:strCache>
            </c:strRef>
          </c:tx>
          <c:spPr>
            <a:solidFill>
              <a:srgbClr val="FFC000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5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диаграмм'!$B$223:$B$224</c:f>
              <c:strCache>
                <c:ptCount val="2"/>
                <c:pt idx="0">
                  <c:v>Банкоматы, ед.</c:v>
                </c:pt>
                <c:pt idx="1">
                  <c:v>Платежные терминалы и кассы БПА, ед.</c:v>
                </c:pt>
              </c:strCache>
            </c:strRef>
          </c:cat>
          <c:val>
            <c:numRef>
              <c:f>'Сводная таблица для диаграмм'!$D$223:$D$224</c:f>
              <c:numCache>
                <c:formatCode>General</c:formatCode>
                <c:ptCount val="2"/>
                <c:pt idx="0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8A-4F86-9FF7-012EADCD0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96800896"/>
        <c:axId val="196802432"/>
      </c:barChart>
      <c:catAx>
        <c:axId val="19680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6802432"/>
        <c:crosses val="autoZero"/>
        <c:auto val="1"/>
        <c:lblAlgn val="ctr"/>
        <c:lblOffset val="100"/>
        <c:noMultiLvlLbl val="0"/>
      </c:catAx>
      <c:valAx>
        <c:axId val="196802432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96800896"/>
        <c:crosses val="autoZero"/>
        <c:crossBetween val="between"/>
      </c:valAx>
      <c:spPr>
        <a:solidFill>
          <a:sysClr val="window" lastClr="FFFFFF"/>
        </a:solidFill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[Дашборд_ПАСПОРТ МО (июль 2024 вар 2 НА ОТПРАВКУ).xlsx]Сводная таблица для диаграмм!СводнаяТаблица_мун_с_накоп</c:name>
    <c:fmtId val="7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bg1">
              <a:lumMod val="8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bg1">
              <a:lumMod val="8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D347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bg1">
              <a:lumMod val="65000"/>
            </a:schemeClr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47996384398340491"/>
          <c:y val="9.5061885491596512E-2"/>
          <c:w val="0.52003615601659514"/>
          <c:h val="0.80987622901680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'Сводная таблица для диаграмм'!$C$156:$C$157</c:f>
              <c:strCache>
                <c:ptCount val="1"/>
                <c:pt idx="0">
                  <c:v>01.07.2023</c:v>
                </c:pt>
              </c:strCache>
            </c:strRef>
          </c:tx>
          <c:spPr>
            <a:solidFill>
              <a:srgbClr val="FFD347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5B2-4192-8B4D-2D09B9ABBE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5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диаграмм'!$B$158</c:f>
              <c:strCache>
                <c:ptCount val="1"/>
                <c:pt idx="0">
                  <c:v>Электронные терминалы (значение приведено к показателю 100 ед.)</c:v>
                </c:pt>
              </c:strCache>
            </c:strRef>
          </c:cat>
          <c:val>
            <c:numRef>
              <c:f>'Сводная таблица для диаграмм'!$C$158</c:f>
              <c:numCache>
                <c:formatCode>General</c:formatCode>
                <c:ptCount val="1"/>
                <c:pt idx="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C-4C50-887F-B8EBD237717F}"/>
            </c:ext>
          </c:extLst>
        </c:ser>
        <c:ser>
          <c:idx val="1"/>
          <c:order val="1"/>
          <c:tx>
            <c:strRef>
              <c:f>'Сводная таблица для диаграмм'!$D$156:$D$157</c:f>
              <c:strCache>
                <c:ptCount val="1"/>
                <c:pt idx="0">
                  <c:v>01.01.2024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5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'Сводная таблица для диаграмм'!$B$158</c:f>
              <c:strCache>
                <c:ptCount val="1"/>
                <c:pt idx="0">
                  <c:v>Электронные терминалы (значение приведено к показателю 100 ед.)</c:v>
                </c:pt>
              </c:strCache>
            </c:strRef>
          </c:cat>
          <c:val>
            <c:numRef>
              <c:f>'Сводная таблица для диаграмм'!$D$158</c:f>
              <c:numCache>
                <c:formatCode>General</c:formatCode>
                <c:ptCount val="1"/>
                <c:pt idx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76-4A72-9176-342DC4066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7133824"/>
        <c:axId val="197135360"/>
      </c:barChart>
      <c:catAx>
        <c:axId val="197133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97135360"/>
        <c:crosses val="autoZero"/>
        <c:auto val="1"/>
        <c:lblAlgn val="ctr"/>
        <c:lblOffset val="100"/>
        <c:noMultiLvlLbl val="0"/>
      </c:catAx>
      <c:valAx>
        <c:axId val="197135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713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[Дашборд_ПАСПОРТ МО (июль 2024 вар 2 НА ОТПРАВКУ).xlsx]Сводная таблица для диаграмм!СводнаяТаблица_обеспеч_ТСТ</c:name>
    <c:fmtId val="18"/>
  </c:pivotSource>
  <c:chart>
    <c:autoTitleDeleted val="1"/>
    <c:pivotFmts>
      <c:pivotFmt>
        <c:idx val="0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noAutofit/>
            </a:bodyPr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Arial" pitchFamily="34" charset="0"/>
                  <a:ea typeface="+mn-ea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Arial" pitchFamily="34" charset="0"/>
                  <a:ea typeface="+mn-ea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</c:pivotFmt>
      <c:pivotFmt>
        <c:idx val="8"/>
        <c:spPr>
          <a:solidFill>
            <a:schemeClr val="accent6"/>
          </a:solidFill>
          <a:ln>
            <a:noFill/>
          </a:ln>
          <a:effectLst/>
        </c:spPr>
        <c:dLbl>
          <c:idx val="0"/>
          <c:layout>
            <c:manualLayout>
              <c:x val="-2.9554996583430759E-2"/>
              <c:y val="4.983819405221224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noAutofit/>
            </a:bodyPr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Arial" pitchFamily="34" charset="0"/>
                  <a:ea typeface="+mn-ea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7.2733072128445556E-2"/>
                  <c:h val="9.2556646096965844E-2"/>
                </c:manualLayout>
              </c15:layout>
            </c:ext>
          </c:extLst>
        </c:dLbl>
      </c:pivotFmt>
      <c:pivotFmt>
        <c:idx val="9"/>
        <c:spPr>
          <a:solidFill>
            <a:schemeClr val="accent6"/>
          </a:solidFill>
          <a:ln>
            <a:noFill/>
          </a:ln>
          <a:effectLst/>
        </c:spPr>
        <c:dLbl>
          <c:idx val="0"/>
          <c:layout>
            <c:manualLayout>
              <c:x val="9.2359364323220759E-3"/>
              <c:y val="-3.737864553915934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noAutofit/>
            </a:bodyPr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Arial" pitchFamily="34" charset="0"/>
                  <a:ea typeface="+mn-ea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8.1073050002923502E-2"/>
                  <c:h val="8.8996775093236391E-2"/>
                </c:manualLayout>
              </c15:layout>
            </c:ext>
          </c:extLst>
        </c:dLbl>
      </c:pivotFmt>
      <c:pivotFmt>
        <c:idx val="10"/>
        <c:spPr>
          <a:solidFill>
            <a:schemeClr val="accent6"/>
          </a:solidFill>
          <a:ln>
            <a:noFill/>
          </a:ln>
          <a:effectLst/>
        </c:spPr>
      </c:pivotFmt>
      <c:pivotFmt>
        <c:idx val="11"/>
        <c:spPr>
          <a:solidFill>
            <a:schemeClr val="accent6"/>
          </a:solidFill>
          <a:ln>
            <a:noFill/>
          </a:ln>
          <a:effectLst/>
        </c:spP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spPr>
          <a:solidFill>
            <a:schemeClr val="accent6"/>
          </a:solidFill>
          <a:ln>
            <a:noFill/>
          </a:ln>
          <a:effectLst/>
        </c:spPr>
        <c:dLbl>
          <c:idx val="0"/>
          <c:layout>
            <c:manualLayout>
              <c:x val="-3.3249371156359675E-2"/>
              <c:y val="-7.1197420074589112E-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6"/>
          </a:solidFill>
          <a:ln>
            <a:noFill/>
          </a:ln>
          <a:effectLst/>
        </c:spPr>
      </c:pivotFmt>
      <c:pivotFmt>
        <c:idx val="16"/>
      </c:pivotFmt>
      <c:pivotFmt>
        <c:idx val="17"/>
        <c:spPr>
          <a:solidFill>
            <a:schemeClr val="accent6"/>
          </a:solidFill>
          <a:ln>
            <a:noFill/>
          </a:ln>
          <a:effectLst/>
        </c:spPr>
        <c:dLbl>
          <c:idx val="0"/>
          <c:layout>
            <c:manualLayout>
              <c:x val="-2.1949046527081937E-2"/>
              <c:y val="-0.1358923176434774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</c:pivotFmt>
      <c:pivotFmt>
        <c:idx val="25"/>
      </c:pivotFmt>
      <c:pivotFmt>
        <c:idx val="26"/>
        <c:spPr>
          <a:solidFill>
            <a:schemeClr val="accent6"/>
          </a:solidFill>
          <a:ln>
            <a:noFill/>
          </a:ln>
          <a:effectLst/>
        </c:spPr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</c:pivotFmt>
      <c:pivotFmt>
        <c:idx val="28"/>
        <c:marker>
          <c:symbol val="none"/>
        </c:marker>
      </c:pivotFmt>
      <c:pivotFmt>
        <c:idx val="29"/>
        <c:marker>
          <c:symbol val="none"/>
        </c:marker>
      </c:pivotFmt>
      <c:pivotFmt>
        <c:idx val="30"/>
        <c:spPr>
          <a:solidFill>
            <a:schemeClr val="accent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5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6"/>
          </a:solidFill>
          <a:ln>
            <a:noFill/>
          </a:ln>
          <a:effectLst/>
        </c:spPr>
      </c:pivotFmt>
      <c:pivotFmt>
        <c:idx val="35"/>
      </c:pivotFmt>
      <c:pivotFmt>
        <c:idx val="36"/>
        <c:spPr>
          <a:solidFill>
            <a:schemeClr val="accent6"/>
          </a:solidFill>
          <a:ln>
            <a:noFill/>
          </a:ln>
          <a:effectLst/>
        </c:spPr>
      </c:pivotFmt>
      <c:pivotFmt>
        <c:idx val="37"/>
        <c:spPr>
          <a:solidFill>
            <a:schemeClr val="accent6"/>
          </a:solidFill>
          <a:ln>
            <a:noFill/>
          </a:ln>
          <a:effectLst/>
        </c:spPr>
      </c:pivotFmt>
      <c:pivotFmt>
        <c:idx val="38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40"/>
        <c:spPr>
          <a:solidFill>
            <a:schemeClr val="accent6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/>
      <c:doughnutChart>
        <c:varyColors val="1"/>
        <c:ser>
          <c:idx val="0"/>
          <c:order val="0"/>
          <c:tx>
            <c:strRef>
              <c:f>'Сводная таблица для диаграмм'!$C$317:$C$318</c:f>
              <c:strCache>
                <c:ptCount val="1"/>
                <c:pt idx="0">
                  <c:v>Индекс ФД, балл 
(из 100 возможных)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2C-4F66-9DE5-2DF790E8791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58B-4B26-92AC-5A8DEA52712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E12C-4F66-9DE5-2DF790E8791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758B-4B26-92AC-5A8DEA527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'Сводная таблица для диаграмм'!$B$319:$B$320</c:f>
              <c:strCache>
                <c:ptCount val="2"/>
                <c:pt idx="0">
                  <c:v>01.07.2023</c:v>
                </c:pt>
                <c:pt idx="1">
                  <c:v>01.01.2024</c:v>
                </c:pt>
              </c:strCache>
            </c:strRef>
          </c:cat>
          <c:val>
            <c:numRef>
              <c:f>'Сводная таблица для диаграмм'!$C$319:$C$320</c:f>
              <c:numCache>
                <c:formatCode>General</c:formatCode>
                <c:ptCount val="2"/>
                <c:pt idx="0">
                  <c:v>66</c:v>
                </c:pt>
                <c:pt idx="1">
                  <c:v>61.19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AB-4DA4-9F50-3D3B9D31F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[Дашборд_ПАСПОРТ МО (июль 2024 вар 2 НА ОТПРАВКУ).xlsx]Сводная таблица для диаграмм!СводнаяТаблица_обесп_безнал</c:name>
    <c:fmtId val="11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ru-RU"/>
            </a:p>
          </c:txPr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8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8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</c:pivotFmt>
      <c:pivotFmt>
        <c:idx val="19"/>
        <c:spPr>
          <a:solidFill>
            <a:schemeClr val="bg1">
              <a:lumMod val="65000"/>
            </a:schemeClr>
          </a:solidFill>
        </c:spPr>
      </c:pivotFmt>
      <c:pivotFmt>
        <c:idx val="20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</a:ln>
        </c:spPr>
      </c:pivotFmt>
      <c:pivotFmt>
        <c:idx val="22"/>
      </c:pivotFmt>
      <c:pivotFmt>
        <c:idx val="23"/>
        <c:spPr>
          <a:solidFill>
            <a:schemeClr val="bg1">
              <a:lumMod val="85000"/>
            </a:schemeClr>
          </a:solidFill>
          <a:ln>
            <a:solidFill>
              <a:schemeClr val="bg1">
                <a:lumMod val="65000"/>
              </a:schemeClr>
            </a:solidFill>
          </a:ln>
        </c:spPr>
      </c:pivotFmt>
      <c:pivotFmt>
        <c:idx val="24"/>
        <c:spPr>
          <a:solidFill>
            <a:schemeClr val="bg1">
              <a:lumMod val="65000"/>
            </a:schemeClr>
          </a:solidFill>
        </c:spPr>
      </c:pivotFmt>
      <c:pivotFmt>
        <c:idx val="25"/>
        <c:spPr>
          <a:solidFill>
            <a:srgbClr val="FFD347"/>
          </a:solidFill>
        </c:spPr>
      </c:pivotFmt>
      <c:pivotFmt>
        <c:idx val="26"/>
      </c:pivotFmt>
    </c:pivotFmts>
    <c:plotArea>
      <c:layout>
        <c:manualLayout>
          <c:layoutTarget val="inner"/>
          <c:xMode val="edge"/>
          <c:yMode val="edge"/>
          <c:x val="0"/>
          <c:y val="2.0329302688910447E-2"/>
          <c:w val="0.9643631842284015"/>
          <c:h val="0.91081606215731592"/>
        </c:manualLayout>
      </c:layout>
      <c:doughnutChart>
        <c:varyColors val="1"/>
        <c:ser>
          <c:idx val="0"/>
          <c:order val="0"/>
          <c:tx>
            <c:strRef>
              <c:f>'Сводная таблица для диаграмм'!$C$290:$C$291</c:f>
              <c:strCache>
                <c:ptCount val="1"/>
                <c:pt idx="0">
                  <c:v>Обеспеченность платежными терминалами и кассами БПА, ед. на 100 тыс. жителей </c:v>
                </c:pt>
              </c:strCache>
            </c:strRef>
          </c:tx>
          <c:spPr>
            <a:solidFill>
              <a:srgbClr val="FFC000"/>
            </a:solidFill>
          </c:spPr>
          <c:dPt>
            <c:idx val="0"/>
            <c:bubble3D val="0"/>
            <c:spPr>
              <a:solidFill>
                <a:srgbClr val="FFD347"/>
              </a:solidFill>
            </c:spPr>
            <c:extLst>
              <c:ext xmlns:c16="http://schemas.microsoft.com/office/drawing/2014/chart" uri="{C3380CC4-5D6E-409C-BE32-E72D297353CC}">
                <c16:uniqueId val="{00000001-CBAA-447A-B1C5-E3D803A8E7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BAA-447A-B1C5-E3D803A8E7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E2C-42CC-8954-3C847E951B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'Сводная таблица для диаграмм'!$B$292:$B$293</c:f>
              <c:strCache>
                <c:ptCount val="2"/>
                <c:pt idx="0">
                  <c:v>01.07.2023</c:v>
                </c:pt>
                <c:pt idx="1">
                  <c:v>01.01.2024</c:v>
                </c:pt>
              </c:strCache>
            </c:strRef>
          </c:cat>
          <c:val>
            <c:numRef>
              <c:f>'Сводная таблица для диаграмм'!$C$292:$C$293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2-F552-4589-9A15-6BCA07D00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[Дашборд_ПАСПОРТ МО (июль 2024 вар 2 НА ОТПРАВКУ).xlsx]Сводная таблица для диаграмм!СводнаяТаблиц_обеспеч_офис</c:name>
    <c:fmtId val="14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C000"/>
          </a:soli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2000">
                  <a:latin typeface="Arial" pitchFamily="34" charset="0"/>
                  <a:cs typeface="Arial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</c:pivotFmt>
      <c:pivotFmt>
        <c:idx val="10"/>
        <c:spPr>
          <a:solidFill>
            <a:srgbClr val="FFC000"/>
          </a:solidFill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bg1">
              <a:lumMod val="65000"/>
            </a:schemeClr>
          </a:solidFill>
        </c:spP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bg1">
              <a:lumMod val="8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bg1">
              <a:lumMod val="8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rgbClr val="FFD347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диаграмм'!$C$309:$C$310</c:f>
              <c:strCache>
                <c:ptCount val="1"/>
                <c:pt idx="0">
                  <c:v>01.07.2023</c:v>
                </c:pt>
              </c:strCache>
            </c:strRef>
          </c:tx>
          <c:spPr>
            <a:solidFill>
              <a:srgbClr val="FFD34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диаграмм'!$B$311</c:f>
              <c:strCache>
                <c:ptCount val="1"/>
                <c:pt idx="0">
                  <c:v>Обеспеченность финансовыми организациями,  ед. на 100 тыс. жителей</c:v>
                </c:pt>
              </c:strCache>
            </c:strRef>
          </c:cat>
          <c:val>
            <c:numRef>
              <c:f>'Сводная таблица для диаграмм'!$C$311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767F-449A-B2B7-6649FB1F3985}"/>
            </c:ext>
          </c:extLst>
        </c:ser>
        <c:ser>
          <c:idx val="1"/>
          <c:order val="1"/>
          <c:tx>
            <c:strRef>
              <c:f>'Сводная таблица для диаграмм'!$D$309:$D$310</c:f>
              <c:strCache>
                <c:ptCount val="1"/>
                <c:pt idx="0">
                  <c:v>01.01.2024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диаграмм'!$B$311</c:f>
              <c:strCache>
                <c:ptCount val="1"/>
                <c:pt idx="0">
                  <c:v>Обеспеченность финансовыми организациями,  ед. на 100 тыс. жителей</c:v>
                </c:pt>
              </c:strCache>
            </c:strRef>
          </c:cat>
          <c:val>
            <c:numRef>
              <c:f>'Сводная таблица для диаграмм'!$D$311</c:f>
              <c:numCache>
                <c:formatCode>General</c:formatCode>
                <c:ptCount val="1"/>
                <c:pt idx="0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03-4364-A301-3053CA357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510272"/>
        <c:axId val="197511808"/>
      </c:barChart>
      <c:catAx>
        <c:axId val="197510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20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97511808"/>
        <c:crosses val="autoZero"/>
        <c:auto val="1"/>
        <c:lblAlgn val="ctr"/>
        <c:lblOffset val="100"/>
        <c:noMultiLvlLbl val="0"/>
      </c:catAx>
      <c:valAx>
        <c:axId val="19751180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9751027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[Дашборд_ПАСПОРТ МО (июль 2024 вар 2 НА ОТПРАВКУ).xlsx]Сводная таблица для диаграмм!СводнаяТаблица_обеспеч_БООПС</c:name>
    <c:fmtId val="17"/>
  </c:pivotSource>
  <c:chart>
    <c:autoTitleDeleted val="1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0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C000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bg1">
              <a:lumMod val="85000"/>
            </a:schemeClr>
          </a:solidFill>
        </c:spPr>
      </c:pivotFmt>
      <c:pivotFmt>
        <c:idx val="16"/>
        <c:spPr>
          <a:solidFill>
            <a:schemeClr val="bg1">
              <a:lumMod val="85000"/>
            </a:schemeClr>
          </a:solidFill>
        </c:spPr>
      </c:pivotFmt>
      <c:pivotFmt>
        <c:idx val="17"/>
        <c:spPr>
          <a:solidFill>
            <a:schemeClr val="bg1">
              <a:lumMod val="8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bg1">
              <a:lumMod val="85000"/>
            </a:schemeClr>
          </a:solidFill>
        </c:spPr>
      </c:pivotFmt>
      <c:pivotFmt>
        <c:idx val="19"/>
        <c:spPr>
          <a:solidFill>
            <a:schemeClr val="bg1">
              <a:lumMod val="85000"/>
            </a:schemeClr>
          </a:solidFill>
        </c:spPr>
      </c:pivotFmt>
      <c:pivotFmt>
        <c:idx val="20"/>
        <c:spPr>
          <a:solidFill>
            <a:schemeClr val="bg1">
              <a:lumMod val="65000"/>
            </a:schemeClr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rgbClr val="FFD347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2500">
                  <a:latin typeface="Arial" panose="020B0604020202020204" pitchFamily="34" charset="0"/>
                  <a:cs typeface="Arial" panose="020B0604020202020204" pitchFamily="34" charset="0"/>
                </a:defRPr>
              </a:pPr>
              <a:endParaRPr lang="ru-RU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'Сводная таблица для диаграмм'!$C$347:$C$348</c:f>
              <c:strCache>
                <c:ptCount val="1"/>
                <c:pt idx="0">
                  <c:v>01.07.2023</c:v>
                </c:pt>
              </c:strCache>
            </c:strRef>
          </c:tx>
          <c:spPr>
            <a:solidFill>
              <a:srgbClr val="FFD347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4E-4B96-B2ED-38C063B39A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24E-4B96-B2ED-38C063B39A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диаграмм'!$B$349:$B$350</c:f>
              <c:strCache>
                <c:ptCount val="2"/>
                <c:pt idx="0">
                  <c:v>Банковские офисы, ед. на 100 тыс. жителей </c:v>
                </c:pt>
                <c:pt idx="1">
                  <c:v>Обеспеченность ОПС,  ед. на 100 тыс. жителей</c:v>
                </c:pt>
              </c:strCache>
            </c:strRef>
          </c:cat>
          <c:val>
            <c:numRef>
              <c:f>'Сводная таблица для диаграмм'!$C$349:$C$350</c:f>
              <c:numCache>
                <c:formatCode>General</c:formatCode>
                <c:ptCount val="2"/>
                <c:pt idx="0">
                  <c:v>10.19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D-4044-BAC3-0E4316A4DF54}"/>
            </c:ext>
          </c:extLst>
        </c:ser>
        <c:ser>
          <c:idx val="1"/>
          <c:order val="1"/>
          <c:tx>
            <c:strRef>
              <c:f>'Сводная таблица для диаграмм'!$D$347:$D$348</c:f>
              <c:strCache>
                <c:ptCount val="1"/>
                <c:pt idx="0">
                  <c:v>01.01.2024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'Сводная таблица для диаграмм'!$B$349:$B$350</c:f>
              <c:strCache>
                <c:ptCount val="2"/>
                <c:pt idx="0">
                  <c:v>Банковские офисы, ед. на 100 тыс. жителей </c:v>
                </c:pt>
                <c:pt idx="1">
                  <c:v>Обеспеченность ОПС,  ед. на 100 тыс. жителей</c:v>
                </c:pt>
              </c:strCache>
            </c:strRef>
          </c:cat>
          <c:val>
            <c:numRef>
              <c:f>'Сводная таблица для диаграмм'!$D$349:$D$350</c:f>
              <c:numCache>
                <c:formatCode>General</c:formatCode>
                <c:ptCount val="2"/>
                <c:pt idx="0">
                  <c:v>11.65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49-4556-8A37-918FEB6D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622400"/>
        <c:axId val="197632384"/>
      </c:barChart>
      <c:catAx>
        <c:axId val="197622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2000">
                <a:latin typeface="Arial" pitchFamily="34" charset="0"/>
                <a:cs typeface="Arial" pitchFamily="34" charset="0"/>
              </a:defRPr>
            </a:pPr>
            <a:endParaRPr lang="ru-RU"/>
          </a:p>
        </c:txPr>
        <c:crossAx val="197632384"/>
        <c:crosses val="autoZero"/>
        <c:auto val="1"/>
        <c:lblAlgn val="ctr"/>
        <c:lblOffset val="100"/>
        <c:noMultiLvlLbl val="0"/>
      </c:catAx>
      <c:valAx>
        <c:axId val="1976323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97622400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40531784700605694"/>
          <c:y val="0.92857149999989996"/>
          <c:w val="0.56781470339483375"/>
          <c:h val="6.7996736701917526E-2"/>
        </c:manualLayout>
      </c:layout>
      <c:overlay val="0"/>
      <c:txPr>
        <a:bodyPr/>
        <a:lstStyle/>
        <a:p>
          <a:pPr>
            <a:defRPr sz="2000">
              <a:latin typeface="Arial" panose="020B0604020202020204" pitchFamily="34" charset="0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gif"/><Relationship Id="rId3" Type="http://schemas.openxmlformats.org/officeDocument/2006/relationships/hyperlink" Target="#&#1052;&#1091;&#1085;&#1080;&#1094;&#1080;&#1087;&#1072;&#1083;&#1080;&#1090;&#1077;&#1090;&#1099;!A1"/><Relationship Id="rId7" Type="http://schemas.openxmlformats.org/officeDocument/2006/relationships/image" Target="../media/image3.gif"/><Relationship Id="rId2" Type="http://schemas.openxmlformats.org/officeDocument/2006/relationships/hyperlink" Target="#'&#1047;&#1072;&#1087;&#1086;&#1088;&#1086;&#1078;&#1089;&#1082;&#1072;&#1103; &#1086;&#1073;&#1083;&#1072;&#1089;&#1090;&#1100;'!A1"/><Relationship Id="rId1" Type="http://schemas.openxmlformats.org/officeDocument/2006/relationships/image" Target="../media/image1.png"/><Relationship Id="rId6" Type="http://schemas.openxmlformats.org/officeDocument/2006/relationships/image" Target="../media/image2.gif"/><Relationship Id="rId5" Type="http://schemas.openxmlformats.org/officeDocument/2006/relationships/hyperlink" Target="#'&#1056;&#1077;&#1081;&#1090;&#1080;&#1085;&#1075; &#1052;&#1054; &#1086;&#1073;&#1097;&#1080;&#1081;'!A1"/><Relationship Id="rId4" Type="http://schemas.openxmlformats.org/officeDocument/2006/relationships/hyperlink" Target="#&#1054;&#1073;&#1077;&#1089;&#1087;&#1077;&#1095;&#1077;&#1085;&#1085;&#1086;&#1089;&#1090;&#1100;!A1"/><Relationship Id="rId9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1.png"/><Relationship Id="rId1" Type="http://schemas.openxmlformats.org/officeDocument/2006/relationships/hyperlink" Target="#&#1043;&#1083;&#1086;&#1089;&#1089;&#1072;&#1088;&#1080;&#1081;!A1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hyperlink" Target="#&#1043;&#1083;&#1086;&#1089;&#1089;&#1072;&#1088;&#1080;&#1081;!A1"/><Relationship Id="rId1" Type="http://schemas.openxmlformats.org/officeDocument/2006/relationships/chart" Target="../charts/chart2.xml"/><Relationship Id="rId5" Type="http://schemas.openxmlformats.org/officeDocument/2006/relationships/image" Target="../media/image6.png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2.png"/><Relationship Id="rId18" Type="http://schemas.microsoft.com/office/2007/relationships/hdphoto" Target="../media/hdphoto6.wdp"/><Relationship Id="rId3" Type="http://schemas.openxmlformats.org/officeDocument/2006/relationships/hyperlink" Target="#&#1043;&#1083;&#1086;&#1089;&#1089;&#1072;&#1088;&#1080;&#1081;!A1"/><Relationship Id="rId21" Type="http://schemas.openxmlformats.org/officeDocument/2006/relationships/image" Target="../media/image1.png"/><Relationship Id="rId7" Type="http://schemas.microsoft.com/office/2007/relationships/hdphoto" Target="../media/hdphoto1.wdp"/><Relationship Id="rId12" Type="http://schemas.microsoft.com/office/2007/relationships/hdphoto" Target="../media/hdphoto3.wdp"/><Relationship Id="rId17" Type="http://schemas.openxmlformats.org/officeDocument/2006/relationships/image" Target="../media/image14.png"/><Relationship Id="rId2" Type="http://schemas.openxmlformats.org/officeDocument/2006/relationships/chart" Target="../charts/chart3.xml"/><Relationship Id="rId16" Type="http://schemas.microsoft.com/office/2007/relationships/hdphoto" Target="../media/hdphoto5.wdp"/><Relationship Id="rId20" Type="http://schemas.microsoft.com/office/2007/relationships/hdphoto" Target="../media/hdphoto7.wdp"/><Relationship Id="rId1" Type="http://schemas.openxmlformats.org/officeDocument/2006/relationships/hyperlink" Target="#&#1043;&#1083;&#1086;&#1089;&#1089;&#1072;&#1088;&#1080;&#1081;!A120"/><Relationship Id="rId6" Type="http://schemas.openxmlformats.org/officeDocument/2006/relationships/image" Target="../media/image8.png"/><Relationship Id="rId11" Type="http://schemas.openxmlformats.org/officeDocument/2006/relationships/image" Target="../media/image11.png"/><Relationship Id="rId5" Type="http://schemas.openxmlformats.org/officeDocument/2006/relationships/chart" Target="../charts/chart5.xml"/><Relationship Id="rId15" Type="http://schemas.openxmlformats.org/officeDocument/2006/relationships/image" Target="../media/image13.png"/><Relationship Id="rId10" Type="http://schemas.microsoft.com/office/2007/relationships/hdphoto" Target="../media/hdphoto2.wdp"/><Relationship Id="rId19" Type="http://schemas.openxmlformats.org/officeDocument/2006/relationships/image" Target="../media/image15.png"/><Relationship Id="rId4" Type="http://schemas.openxmlformats.org/officeDocument/2006/relationships/chart" Target="../charts/chart4.xml"/><Relationship Id="rId9" Type="http://schemas.openxmlformats.org/officeDocument/2006/relationships/image" Target="../media/image10.png"/><Relationship Id="rId14" Type="http://schemas.microsoft.com/office/2007/relationships/hdphoto" Target="../media/hdphoto4.wdp"/><Relationship Id="rId22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13" Type="http://schemas.microsoft.com/office/2007/relationships/hdphoto" Target="../media/hdphoto8.wdp"/><Relationship Id="rId3" Type="http://schemas.openxmlformats.org/officeDocument/2006/relationships/chart" Target="../charts/chart7.xml"/><Relationship Id="rId7" Type="http://schemas.openxmlformats.org/officeDocument/2006/relationships/image" Target="../media/image8.png"/><Relationship Id="rId12" Type="http://schemas.openxmlformats.org/officeDocument/2006/relationships/image" Target="../media/image16.png"/><Relationship Id="rId17" Type="http://schemas.openxmlformats.org/officeDocument/2006/relationships/image" Target="../media/image6.png"/><Relationship Id="rId2" Type="http://schemas.openxmlformats.org/officeDocument/2006/relationships/hyperlink" Target="#&#1043;&#1083;&#1086;&#1089;&#1089;&#1072;&#1088;&#1080;&#1081;!A1"/><Relationship Id="rId16" Type="http://schemas.openxmlformats.org/officeDocument/2006/relationships/image" Target="../media/image1.png"/><Relationship Id="rId1" Type="http://schemas.openxmlformats.org/officeDocument/2006/relationships/chart" Target="../charts/chart6.xml"/><Relationship Id="rId6" Type="http://schemas.openxmlformats.org/officeDocument/2006/relationships/hyperlink" Target="#'&#1056;&#1077;&#1077;&#1089;&#1090;&#1088; &#1058;&#1057;&#1058;'!A1"/><Relationship Id="rId11" Type="http://schemas.microsoft.com/office/2007/relationships/hdphoto" Target="../media/hdphoto2.wdp"/><Relationship Id="rId5" Type="http://schemas.openxmlformats.org/officeDocument/2006/relationships/chart" Target="../charts/chart9.xml"/><Relationship Id="rId15" Type="http://schemas.microsoft.com/office/2007/relationships/hdphoto" Target="../media/hdphoto9.wdp"/><Relationship Id="rId10" Type="http://schemas.openxmlformats.org/officeDocument/2006/relationships/image" Target="../media/image10.png"/><Relationship Id="rId4" Type="http://schemas.openxmlformats.org/officeDocument/2006/relationships/chart" Target="../charts/chart8.xml"/><Relationship Id="rId9" Type="http://schemas.openxmlformats.org/officeDocument/2006/relationships/image" Target="../media/image9.png"/><Relationship Id="rId14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&#1054;&#1073;&#1077;&#1089;&#1087;&#1077;&#1095;&#1077;&#1085;&#1085;&#1086;&#1089;&#1090;&#1100;!A1"/><Relationship Id="rId2" Type="http://schemas.openxmlformats.org/officeDocument/2006/relationships/hyperlink" Target="#&#1052;&#1091;&#1085;&#1080;&#1094;&#1080;&#1087;&#1072;&#1083;&#1080;&#1090;&#1077;&#1090;&#1099;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&#1056;&#1077;&#1081;&#1090;&#1080;&#1085;&#1075; &#1087;&#1086; &#1087;&#1086;&#1082;&#1072;&#1079;&#1072;&#1090;&#1077;&#1083;&#1103;&#1084;'!A1"/><Relationship Id="rId2" Type="http://schemas.openxmlformats.org/officeDocument/2006/relationships/chart" Target="../charts/chart10.xml"/><Relationship Id="rId1" Type="http://schemas.openxmlformats.org/officeDocument/2006/relationships/hyperlink" Target="#&#1043;&#1083;&#1086;&#1089;&#1089;&#1072;&#1088;&#1080;&#1081;!A1"/><Relationship Id="rId6" Type="http://schemas.openxmlformats.org/officeDocument/2006/relationships/image" Target="../media/image1.png"/><Relationship Id="rId5" Type="http://schemas.microsoft.com/office/2007/relationships/hdphoto" Target="../media/hdphoto10.wdp"/><Relationship Id="rId4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&#1043;&#1083;&#1086;&#1089;&#1089;&#1072;&#1088;&#1080;&#1081;!A1"/><Relationship Id="rId7" Type="http://schemas.openxmlformats.org/officeDocument/2006/relationships/image" Target="../media/image6.png"/><Relationship Id="rId2" Type="http://schemas.openxmlformats.org/officeDocument/2006/relationships/chart" Target="../charts/chart11.xml"/><Relationship Id="rId1" Type="http://schemas.openxmlformats.org/officeDocument/2006/relationships/hyperlink" Target="#&#1043;&#1083;&#1086;&#1089;&#1089;&#1072;&#1088;&#1080;&#1081;!A133"/><Relationship Id="rId6" Type="http://schemas.openxmlformats.org/officeDocument/2006/relationships/image" Target="../media/image1.png"/><Relationship Id="rId5" Type="http://schemas.microsoft.com/office/2007/relationships/hdphoto" Target="../media/hdphoto10.wdp"/><Relationship Id="rId4" Type="http://schemas.openxmlformats.org/officeDocument/2006/relationships/image" Target="../media/image18.png"/></Relationships>
</file>

<file path=xl/drawings/_rels/drawing9.xml.rels><?xml version="1.0" encoding="UTF-8" standalone="yes"?>
<Relationships xmlns="http://schemas.openxmlformats.org/package/2006/relationships"><Relationship Id="rId8" Type="http://schemas.microsoft.com/office/2007/relationships/hdphoto" Target="../media/hdphoto11.wdp"/><Relationship Id="rId13" Type="http://schemas.microsoft.com/office/2007/relationships/hdphoto" Target="../media/hdphoto12.wdp"/><Relationship Id="rId18" Type="http://schemas.openxmlformats.org/officeDocument/2006/relationships/image" Target="../media/image24.png"/><Relationship Id="rId3" Type="http://schemas.openxmlformats.org/officeDocument/2006/relationships/hyperlink" Target="#&#1054;&#1073;&#1077;&#1089;&#1087;&#1077;&#1095;&#1077;&#1085;&#1085;&#1086;&#1089;&#1090;&#1100;!A1"/><Relationship Id="rId21" Type="http://schemas.microsoft.com/office/2007/relationships/hdphoto" Target="../media/hdphoto16.wdp"/><Relationship Id="rId7" Type="http://schemas.openxmlformats.org/officeDocument/2006/relationships/image" Target="../media/image19.png"/><Relationship Id="rId12" Type="http://schemas.openxmlformats.org/officeDocument/2006/relationships/image" Target="../media/image21.png"/><Relationship Id="rId17" Type="http://schemas.microsoft.com/office/2007/relationships/hdphoto" Target="../media/hdphoto14.wdp"/><Relationship Id="rId2" Type="http://schemas.openxmlformats.org/officeDocument/2006/relationships/hyperlink" Target="#&#1052;&#1091;&#1085;&#1080;&#1094;&#1080;&#1087;&#1072;&#1083;&#1080;&#1090;&#1077;&#1090;&#1099;!A1"/><Relationship Id="rId16" Type="http://schemas.openxmlformats.org/officeDocument/2006/relationships/image" Target="../media/image23.png"/><Relationship Id="rId20" Type="http://schemas.openxmlformats.org/officeDocument/2006/relationships/image" Target="../media/image25.png"/><Relationship Id="rId1" Type="http://schemas.openxmlformats.org/officeDocument/2006/relationships/hyperlink" Target="#'&#1050;&#1088;&#1072;&#1089;&#1085;&#1086;&#1076;&#1072;&#1088;&#1089;&#1082;&#1080;&#1081; &#1082;&#1088;&#1072;&#1081;'!A1"/><Relationship Id="rId6" Type="http://schemas.openxmlformats.org/officeDocument/2006/relationships/hyperlink" Target="#&#1043;&#1083;&#1086;&#1089;&#1089;&#1072;&#1088;&#1080;&#1081;!A1"/><Relationship Id="rId11" Type="http://schemas.microsoft.com/office/2007/relationships/hdphoto" Target="../media/hdphoto2.wdp"/><Relationship Id="rId24" Type="http://schemas.openxmlformats.org/officeDocument/2006/relationships/image" Target="../media/image27.png"/><Relationship Id="rId5" Type="http://schemas.openxmlformats.org/officeDocument/2006/relationships/hyperlink" Target="#'&#1056;&#1077;&#1081;&#1090;&#1080;&#1085;&#1075; &#1087;&#1086; &#1087;&#1086;&#1082;&#1072;&#1079;&#1072;&#1090;&#1077;&#1083;&#1103;&#1084;'!A1"/><Relationship Id="rId15" Type="http://schemas.microsoft.com/office/2007/relationships/hdphoto" Target="../media/hdphoto13.wdp"/><Relationship Id="rId23" Type="http://schemas.openxmlformats.org/officeDocument/2006/relationships/image" Target="../media/image26.png"/><Relationship Id="rId10" Type="http://schemas.openxmlformats.org/officeDocument/2006/relationships/image" Target="../media/image10.png"/><Relationship Id="rId19" Type="http://schemas.microsoft.com/office/2007/relationships/hdphoto" Target="../media/hdphoto15.wdp"/><Relationship Id="rId4" Type="http://schemas.openxmlformats.org/officeDocument/2006/relationships/hyperlink" Target="#'&#1056;&#1077;&#1081;&#1090;&#1080;&#1085;&#1075; &#1052;&#1054; &#1086;&#1073;&#1097;&#1080;&#1081;'!A1"/><Relationship Id="rId9" Type="http://schemas.openxmlformats.org/officeDocument/2006/relationships/image" Target="../media/image20.png"/><Relationship Id="rId14" Type="http://schemas.openxmlformats.org/officeDocument/2006/relationships/image" Target="../media/image22.png"/><Relationship Id="rId2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48986</xdr:colOff>
      <xdr:row>0</xdr:row>
      <xdr:rowOff>57151</xdr:rowOff>
    </xdr:from>
    <xdr:to>
      <xdr:col>4</xdr:col>
      <xdr:colOff>324758</xdr:colOff>
      <xdr:row>5</xdr:row>
      <xdr:rowOff>140107</xdr:rowOff>
    </xdr:to>
    <xdr:pic>
      <xdr:nvPicPr>
        <xdr:cNvPr id="35" name="Рисунок 3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274" t="14121" r="73986" b="74071"/>
        <a:stretch/>
      </xdr:blipFill>
      <xdr:spPr>
        <a:xfrm>
          <a:off x="48986" y="57151"/>
          <a:ext cx="2714172" cy="908456"/>
        </a:xfrm>
        <a:prstGeom prst="rect">
          <a:avLst/>
        </a:prstGeom>
      </xdr:spPr>
    </xdr:pic>
    <xdr:clientData/>
  </xdr:twoCellAnchor>
  <xdr:twoCellAnchor>
    <xdr:from>
      <xdr:col>18</xdr:col>
      <xdr:colOff>396586</xdr:colOff>
      <xdr:row>21</xdr:row>
      <xdr:rowOff>51954</xdr:rowOff>
    </xdr:from>
    <xdr:to>
      <xdr:col>19</xdr:col>
      <xdr:colOff>396586</xdr:colOff>
      <xdr:row>25</xdr:row>
      <xdr:rowOff>124690</xdr:rowOff>
    </xdr:to>
    <xdr:sp macro="" textlink="">
      <xdr:nvSpPr>
        <xdr:cNvPr id="26" name="TextBox 25"/>
        <xdr:cNvSpPr txBox="1"/>
      </xdr:nvSpPr>
      <xdr:spPr>
        <a:xfrm>
          <a:off x="11307041" y="3325090"/>
          <a:ext cx="606136" cy="6961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200" b="1"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18</xdr:col>
      <xdr:colOff>375803</xdr:colOff>
      <xdr:row>31</xdr:row>
      <xdr:rowOff>34636</xdr:rowOff>
    </xdr:from>
    <xdr:to>
      <xdr:col>19</xdr:col>
      <xdr:colOff>375803</xdr:colOff>
      <xdr:row>36</xdr:row>
      <xdr:rowOff>17318</xdr:rowOff>
    </xdr:to>
    <xdr:sp macro="" textlink="">
      <xdr:nvSpPr>
        <xdr:cNvPr id="27" name="TextBox 26"/>
        <xdr:cNvSpPr txBox="1"/>
      </xdr:nvSpPr>
      <xdr:spPr>
        <a:xfrm>
          <a:off x="11286258" y="4866409"/>
          <a:ext cx="606136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200" b="1"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18</xdr:col>
      <xdr:colOff>381000</xdr:colOff>
      <xdr:row>40</xdr:row>
      <xdr:rowOff>150668</xdr:rowOff>
    </xdr:from>
    <xdr:to>
      <xdr:col>19</xdr:col>
      <xdr:colOff>381000</xdr:colOff>
      <xdr:row>45</xdr:row>
      <xdr:rowOff>133349</xdr:rowOff>
    </xdr:to>
    <xdr:sp macro="" textlink="">
      <xdr:nvSpPr>
        <xdr:cNvPr id="28" name="TextBox 27"/>
        <xdr:cNvSpPr txBox="1"/>
      </xdr:nvSpPr>
      <xdr:spPr>
        <a:xfrm>
          <a:off x="11291455" y="6385213"/>
          <a:ext cx="606136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3200" b="1"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0</xdr:col>
      <xdr:colOff>351847</xdr:colOff>
      <xdr:row>5</xdr:row>
      <xdr:rowOff>121202</xdr:rowOff>
    </xdr:from>
    <xdr:to>
      <xdr:col>36</xdr:col>
      <xdr:colOff>44670</xdr:colOff>
      <xdr:row>63</xdr:row>
      <xdr:rowOff>110514</xdr:rowOff>
    </xdr:to>
    <xdr:grpSp>
      <xdr:nvGrpSpPr>
        <xdr:cNvPr id="13" name="Группа 12"/>
        <xdr:cNvGrpSpPr/>
      </xdr:nvGrpSpPr>
      <xdr:grpSpPr>
        <a:xfrm>
          <a:off x="351847" y="937631"/>
          <a:ext cx="21736394" cy="9459883"/>
          <a:chOff x="662011" y="343186"/>
          <a:chExt cx="21389579" cy="15408562"/>
        </a:xfrm>
      </xdr:grpSpPr>
      <xdr:sp macro="" textlink="">
        <xdr:nvSpPr>
          <xdr:cNvPr id="3" name="Прямоугольник 2"/>
          <xdr:cNvSpPr/>
        </xdr:nvSpPr>
        <xdr:spPr>
          <a:xfrm>
            <a:off x="662011" y="2618692"/>
            <a:ext cx="17183346" cy="12737913"/>
          </a:xfrm>
          <a:prstGeom prst="rect">
            <a:avLst/>
          </a:prstGeom>
          <a:solidFill>
            <a:schemeClr val="bg1"/>
          </a:solidFill>
          <a:ln w="57150">
            <a:solidFill>
              <a:srgbClr val="FFBB4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sp macro="[0]!TextBox17_Щелчок" textlink="">
        <xdr:nvSpPr>
          <xdr:cNvPr id="18" name="TextBox 17">
            <a:hlinkClick xmlns:r="http://schemas.openxmlformats.org/officeDocument/2006/relationships" r:id="rId2"/>
          </xdr:cNvPr>
          <xdr:cNvSpPr txBox="1"/>
        </xdr:nvSpPr>
        <xdr:spPr>
          <a:xfrm>
            <a:off x="10879224" y="3839490"/>
            <a:ext cx="6344916" cy="1932262"/>
          </a:xfrm>
          <a:prstGeom prst="roundRect">
            <a:avLst>
              <a:gd name="adj" fmla="val 50000"/>
            </a:avLst>
          </a:prstGeom>
          <a:solidFill>
            <a:srgbClr val="FFBB44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4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</a:t>
            </a:r>
            <a:r>
              <a:rPr lang="en-US" sz="4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	</a:t>
            </a:r>
            <a:r>
              <a:rPr lang="ru-RU" sz="36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Запорожская область</a:t>
            </a:r>
            <a:endParaRPr lang="ru-RU" sz="2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[0]!TextBox17_Щелчок" textlink="">
        <xdr:nvSpPr>
          <xdr:cNvPr id="8" name="TextBox 7">
            <a:hlinkClick xmlns:r="http://schemas.openxmlformats.org/officeDocument/2006/relationships" r:id="rId3"/>
          </xdr:cNvPr>
          <xdr:cNvSpPr txBox="1"/>
        </xdr:nvSpPr>
        <xdr:spPr>
          <a:xfrm>
            <a:off x="10888392" y="6895127"/>
            <a:ext cx="6344395" cy="1933988"/>
          </a:xfrm>
          <a:prstGeom prst="roundRect">
            <a:avLst>
              <a:gd name="adj" fmla="val 50000"/>
            </a:avLst>
          </a:prstGeom>
          <a:solidFill>
            <a:srgbClr val="FFBB44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36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</a:t>
            </a:r>
            <a:r>
              <a:rPr lang="en-US" sz="36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</a:t>
            </a:r>
            <a:r>
              <a:rPr lang="ru-RU" sz="36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Муниципалитеты</a:t>
            </a:r>
          </a:p>
        </xdr:txBody>
      </xdr:sp>
      <xdr:sp macro="[0]!TextBox17_Щелчок" textlink="">
        <xdr:nvSpPr>
          <xdr:cNvPr id="10" name="TextBox 9">
            <a:hlinkClick xmlns:r="http://schemas.openxmlformats.org/officeDocument/2006/relationships" r:id="rId4"/>
          </xdr:cNvPr>
          <xdr:cNvSpPr txBox="1"/>
        </xdr:nvSpPr>
        <xdr:spPr>
          <a:xfrm>
            <a:off x="10895860" y="9739068"/>
            <a:ext cx="6344395" cy="1933988"/>
          </a:xfrm>
          <a:prstGeom prst="roundRect">
            <a:avLst>
              <a:gd name="adj" fmla="val 50000"/>
            </a:avLst>
          </a:prstGeom>
          <a:solidFill>
            <a:srgbClr val="FFBB44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48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</a:t>
            </a:r>
            <a:r>
              <a:rPr lang="ru-RU" sz="36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Обеспеченность</a:t>
            </a:r>
            <a:endParaRPr lang="ru-RU" sz="4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[0]!TextBox17_Щелчок" textlink="">
        <xdr:nvSpPr>
          <xdr:cNvPr id="12" name="TextBox 11">
            <a:hlinkClick xmlns:r="http://schemas.openxmlformats.org/officeDocument/2006/relationships" r:id="rId5"/>
          </xdr:cNvPr>
          <xdr:cNvSpPr txBox="1"/>
        </xdr:nvSpPr>
        <xdr:spPr>
          <a:xfrm>
            <a:off x="10882667" y="12493914"/>
            <a:ext cx="6344395" cy="1933988"/>
          </a:xfrm>
          <a:prstGeom prst="roundRect">
            <a:avLst>
              <a:gd name="adj" fmla="val 50000"/>
            </a:avLst>
          </a:prstGeom>
          <a:solidFill>
            <a:srgbClr val="FFBB44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36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 Рейтинги МО</a:t>
            </a:r>
          </a:p>
        </xdr:txBody>
      </xdr:sp>
      <xdr:sp macro="" textlink="">
        <xdr:nvSpPr>
          <xdr:cNvPr id="15" name="Прямоугольник: скругленные углы 58">
            <a:extLst>
              <a:ext uri="{FF2B5EF4-FFF2-40B4-BE49-F238E27FC236}">
                <a16:creationId xmlns:a16="http://schemas.microsoft.com/office/drawing/2014/main" id="{00000000-0008-0000-0400-00003B000000}"/>
              </a:ext>
            </a:extLst>
          </xdr:cNvPr>
          <xdr:cNvSpPr/>
        </xdr:nvSpPr>
        <xdr:spPr>
          <a:xfrm>
            <a:off x="680957" y="343186"/>
            <a:ext cx="21370633" cy="1467283"/>
          </a:xfrm>
          <a:prstGeom prst="roundRect">
            <a:avLst>
              <a:gd name="adj" fmla="val 50000"/>
            </a:avLst>
          </a:prstGeom>
          <a:solidFill>
            <a:srgbClr val="FFCC88"/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21" name="Прямоугольник 20">
            <a:extLst>
              <a:ext uri="{FF2B5EF4-FFF2-40B4-BE49-F238E27FC236}">
                <a16:creationId xmlns:a16="http://schemas.microsoft.com/office/drawing/2014/main" id="{00000000-0008-0000-0400-00003E000000}"/>
              </a:ext>
            </a:extLst>
          </xdr:cNvPr>
          <xdr:cNvSpPr/>
        </xdr:nvSpPr>
        <xdr:spPr>
          <a:xfrm>
            <a:off x="1358514" y="370151"/>
            <a:ext cx="20663201" cy="1387670"/>
          </a:xfrm>
          <a:prstGeom prst="rect">
            <a:avLst/>
          </a:prstGeom>
          <a:ln>
            <a:noFill/>
          </a:ln>
        </xdr:spPr>
        <xdr:txBody>
          <a:bodyPr wrap="square" anchor="ctr">
            <a:noAutofit/>
          </a:bodyPr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Text" lastClr="000000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24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cs typeface="Arial" pitchFamily="34" charset="0"/>
              </a:rPr>
              <a:t>Доступность финансовых услуг на территории Запорожской области</a:t>
            </a:r>
          </a:p>
        </xdr:txBody>
      </xdr:sp>
      <xdr:sp macro="" textlink="">
        <xdr:nvSpPr>
          <xdr:cNvPr id="23" name="Овал 22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SpPr/>
        </xdr:nvSpPr>
        <xdr:spPr>
          <a:xfrm>
            <a:off x="10648948" y="6882252"/>
            <a:ext cx="1440000" cy="1905564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2</a:t>
            </a:r>
          </a:p>
        </xdr:txBody>
      </xdr:sp>
      <xdr:sp macro="" textlink="">
        <xdr:nvSpPr>
          <xdr:cNvPr id="22" name="Овал 21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SpPr/>
        </xdr:nvSpPr>
        <xdr:spPr>
          <a:xfrm>
            <a:off x="10631631" y="3853829"/>
            <a:ext cx="1439138" cy="1905564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1</a:t>
            </a:r>
          </a:p>
        </xdr:txBody>
      </xdr:sp>
      <xdr:sp macro="" textlink="">
        <xdr:nvSpPr>
          <xdr:cNvPr id="24" name="Овал 23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SpPr/>
        </xdr:nvSpPr>
        <xdr:spPr>
          <a:xfrm>
            <a:off x="10737269" y="12509724"/>
            <a:ext cx="1440000" cy="1905564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4</a:t>
            </a:r>
          </a:p>
        </xdr:txBody>
      </xdr:sp>
      <xdr:sp macro="" textlink="">
        <xdr:nvSpPr>
          <xdr:cNvPr id="25" name="Овал 24">
            <a:extLst>
              <a:ext uri="{FF2B5EF4-FFF2-40B4-BE49-F238E27FC236}">
                <a16:creationId xmlns:a16="http://schemas.microsoft.com/office/drawing/2014/main" id="{00000000-0008-0000-0400-00003D000000}"/>
              </a:ext>
            </a:extLst>
          </xdr:cNvPr>
          <xdr:cNvSpPr/>
        </xdr:nvSpPr>
        <xdr:spPr>
          <a:xfrm>
            <a:off x="10732074" y="9751348"/>
            <a:ext cx="1440000" cy="1905564"/>
          </a:xfrm>
          <a:prstGeom prst="ellipse">
            <a:avLst/>
          </a:prstGeom>
          <a:solidFill>
            <a:sysClr val="window" lastClr="FFFFFF"/>
          </a:solidFill>
          <a:ln w="28575" cap="flat" cmpd="sng" algn="ctr">
            <a:solidFill>
              <a:sysClr val="windowText" lastClr="000000">
                <a:lumMod val="50000"/>
                <a:lumOff val="50000"/>
              </a:sysClr>
            </a:solidFill>
            <a:prstDash val="solid"/>
            <a:miter lim="800000"/>
          </a:ln>
          <a:effectLst/>
        </xdr:spPr>
        <xdr:txBody>
          <a:bodyPr wrap="square" rtlCol="0" anchor="ctr"/>
          <a:lstStyle>
            <a:defPPr>
              <a:defRPr lang="ru-RU"/>
            </a:defPPr>
            <a:lvl1pPr marL="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1pPr>
            <a:lvl2pPr marL="457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2pPr>
            <a:lvl3pPr marL="914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3pPr>
            <a:lvl4pPr marL="1371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4pPr>
            <a:lvl5pPr marL="18288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5pPr>
            <a:lvl6pPr marL="22860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6pPr>
            <a:lvl7pPr marL="27432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7pPr>
            <a:lvl8pPr marL="32004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8pPr>
            <a:lvl9pPr marL="3657600" algn="l" defTabSz="914400" rtl="0" eaLnBrk="1" latinLnBrk="0" hangingPunct="1">
              <a:defRPr sz="1800" kern="1200">
                <a:solidFill>
                  <a:sysClr val="window" lastClr="FFFFFF"/>
                </a:solidFill>
                <a:latin typeface="Calibri" panose="020F0502020204030204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ru-RU" sz="3200" b="1" i="0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3</a:t>
            </a:r>
          </a:p>
        </xdr:txBody>
      </xdr:sp>
      <xdr:grpSp>
        <xdr:nvGrpSpPr>
          <xdr:cNvPr id="4" name="Группа 3"/>
          <xdr:cNvGrpSpPr/>
        </xdr:nvGrpSpPr>
        <xdr:grpSpPr>
          <a:xfrm>
            <a:off x="18329129" y="2403340"/>
            <a:ext cx="3615865" cy="13348408"/>
            <a:chOff x="18881023" y="2229449"/>
            <a:chExt cx="3693348" cy="15142653"/>
          </a:xfrm>
        </xdr:grpSpPr>
        <xdr:sp macro="" textlink="">
          <xdr:nvSpPr>
            <xdr:cNvPr id="6" name="TextBox 5"/>
            <xdr:cNvSpPr txBox="1"/>
          </xdr:nvSpPr>
          <xdr:spPr>
            <a:xfrm>
              <a:off x="18881024" y="2229449"/>
              <a:ext cx="3677143" cy="1441134"/>
            </a:xfrm>
            <a:prstGeom prst="roundRect">
              <a:avLst/>
            </a:prstGeom>
            <a:solidFill>
              <a:srgbClr val="FFBB44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ru-RU" sz="1800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Статистика национальной платежной системы </a:t>
              </a:r>
            </a:p>
          </xdr:txBody>
        </xdr:sp>
        <xdr:pic>
          <xdr:nvPicPr>
            <xdr:cNvPr id="31" name="Рисунок 30"/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9792827" y="8985346"/>
              <a:ext cx="1838571" cy="2845935"/>
            </a:xfrm>
            <a:prstGeom prst="rect">
              <a:avLst/>
            </a:prstGeom>
          </xdr:spPr>
        </xdr:pic>
        <xdr:sp macro="" textlink="">
          <xdr:nvSpPr>
            <xdr:cNvPr id="32" name="TextBox 31"/>
            <xdr:cNvSpPr txBox="1"/>
          </xdr:nvSpPr>
          <xdr:spPr>
            <a:xfrm>
              <a:off x="18881023" y="7255677"/>
              <a:ext cx="3677143" cy="1441134"/>
            </a:xfrm>
            <a:prstGeom prst="roundRect">
              <a:avLst/>
            </a:prstGeom>
            <a:solidFill>
              <a:srgbClr val="FFBB44"/>
            </a:solidFill>
            <a:ln w="9525" cmpd="sng">
              <a:noFill/>
            </a:ln>
            <a:effectLst/>
          </xdr:spPr>
          <xdr:txBody>
            <a:bodyPr vertOverflow="clip" horzOverflow="clip" wrap="square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ru-RU" sz="1800" b="1" i="0" u="none" strike="noStrike" kern="0" cap="none" spc="0" normalizeH="0" baseline="0" noProof="0" smtClean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СБП: основные показатели</a:t>
              </a:r>
            </a:p>
          </xdr:txBody>
        </xdr:sp>
        <xdr:pic>
          <xdr:nvPicPr>
            <xdr:cNvPr id="33" name="Рисунок 32"/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9882015" y="14136193"/>
              <a:ext cx="1838571" cy="3235909"/>
            </a:xfrm>
            <a:prstGeom prst="rect">
              <a:avLst/>
            </a:prstGeom>
          </xdr:spPr>
        </xdr:pic>
        <xdr:pic>
          <xdr:nvPicPr>
            <xdr:cNvPr id="29" name="Рисунок 28"/>
            <xdr:cNvPicPr>
              <a:picLocks noChangeAspect="1"/>
            </xdr:cNvPicPr>
          </xdr:nvPicPr>
          <xdr:blipFill>
            <a:blip xmlns:r="http://schemas.openxmlformats.org/officeDocument/2006/relationships" r:embed="rId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9808290" y="3962632"/>
              <a:ext cx="1838571" cy="2981075"/>
            </a:xfrm>
            <a:prstGeom prst="rect">
              <a:avLst/>
            </a:prstGeom>
          </xdr:spPr>
        </xdr:pic>
        <xdr:sp macro="" textlink="">
          <xdr:nvSpPr>
            <xdr:cNvPr id="30" name="TextBox 29"/>
            <xdr:cNvSpPr txBox="1"/>
          </xdr:nvSpPr>
          <xdr:spPr>
            <a:xfrm>
              <a:off x="18897228" y="12192226"/>
              <a:ext cx="3677143" cy="1887563"/>
            </a:xfrm>
            <a:prstGeom prst="roundRect">
              <a:avLst/>
            </a:prstGeom>
            <a:solidFill>
              <a:srgbClr val="FFBB44"/>
            </a:solidFill>
            <a:ln w="9525" cmpd="sng">
              <a:noFill/>
            </a:ln>
            <a:effectLst/>
          </xdr:spPr>
          <xdr:txBody>
            <a:bodyPr vertOverflow="clip" horzOverflow="clip" wrap="square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ru-RU" sz="1800" b="1" i="0" u="none" strike="noStrike" kern="0" cap="none" spc="0" normalizeH="0" baseline="0" noProof="0" smtClean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Сервисы и программы лояльности на картах </a:t>
              </a:r>
              <a:br>
                <a:rPr kumimoji="0" lang="ru-RU" sz="1800" b="1" i="0" u="none" strike="noStrike" kern="0" cap="none" spc="0" normalizeH="0" baseline="0" noProof="0" smtClean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</a:br>
              <a:r>
                <a:rPr kumimoji="0" lang="ru-RU" sz="1800" b="1" i="0" u="none" strike="noStrike" kern="0" cap="none" spc="0" normalizeH="0" baseline="0" noProof="0" smtClean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ПС "Мир"</a:t>
              </a:r>
            </a:p>
          </xdr:txBody>
        </xdr:sp>
      </xdr:grpSp>
    </xdr:grpSp>
    <xdr:clientData/>
  </xdr:twoCellAnchor>
  <xdr:twoCellAnchor editAs="oneCell">
    <xdr:from>
      <xdr:col>1</xdr:col>
      <xdr:colOff>174955</xdr:colOff>
      <xdr:row>15</xdr:row>
      <xdr:rowOff>148417</xdr:rowOff>
    </xdr:from>
    <xdr:to>
      <xdr:col>16</xdr:col>
      <xdr:colOff>272143</xdr:colOff>
      <xdr:row>58</xdr:row>
      <xdr:rowOff>1</xdr:rowOff>
    </xdr:to>
    <xdr:pic>
      <xdr:nvPicPr>
        <xdr:cNvPr id="36" name="Рисунок 35"/>
        <xdr:cNvPicPr/>
      </xdr:nvPicPr>
      <xdr:blipFill rotWithShape="1">
        <a:blip xmlns:r="http://schemas.openxmlformats.org/officeDocument/2006/relationships" r:embed="rId9"/>
        <a:srcRect l="14311" t="3540" r="14286" b="6634"/>
        <a:stretch/>
      </xdr:blipFill>
      <xdr:spPr bwMode="auto">
        <a:xfrm>
          <a:off x="787276" y="2597703"/>
          <a:ext cx="9282010" cy="687286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5</xdr:row>
      <xdr:rowOff>105696</xdr:rowOff>
    </xdr:from>
    <xdr:to>
      <xdr:col>45</xdr:col>
      <xdr:colOff>93702</xdr:colOff>
      <xdr:row>67</xdr:row>
      <xdr:rowOff>122464</xdr:rowOff>
    </xdr:to>
    <xdr:grpSp>
      <xdr:nvGrpSpPr>
        <xdr:cNvPr id="6" name="Группа 5"/>
        <xdr:cNvGrpSpPr/>
      </xdr:nvGrpSpPr>
      <xdr:grpSpPr>
        <a:xfrm>
          <a:off x="152401" y="922125"/>
          <a:ext cx="29496015" cy="10140482"/>
          <a:chOff x="96951" y="157156"/>
          <a:chExt cx="25235198" cy="10422205"/>
        </a:xfrm>
      </xdr:grpSpPr>
      <xdr:grpSp>
        <xdr:nvGrpSpPr>
          <xdr:cNvPr id="5" name="Группа 4"/>
          <xdr:cNvGrpSpPr/>
        </xdr:nvGrpSpPr>
        <xdr:grpSpPr>
          <a:xfrm>
            <a:off x="96951" y="157156"/>
            <a:ext cx="25235198" cy="10422205"/>
            <a:chOff x="182944" y="141620"/>
            <a:chExt cx="25060153" cy="9391858"/>
          </a:xfrm>
        </xdr:grpSpPr>
        <xdr:sp macro="" textlink="">
          <xdr:nvSpPr>
            <xdr:cNvPr id="2" name="Прямоугольник 1"/>
            <xdr:cNvSpPr/>
          </xdr:nvSpPr>
          <xdr:spPr>
            <a:xfrm>
              <a:off x="182944" y="256085"/>
              <a:ext cx="21932034" cy="9277393"/>
            </a:xfrm>
            <a:prstGeom prst="rect">
              <a:avLst/>
            </a:prstGeom>
            <a:solidFill>
              <a:sysClr val="window" lastClr="FFFFFF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15" name="Прямоугольник: скругленные углы 58">
              <a:extLst>
                <a:ext uri="{FF2B5EF4-FFF2-40B4-BE49-F238E27FC236}">
                  <a16:creationId xmlns:a16="http://schemas.microsoft.com/office/drawing/2014/main" id="{00000000-0008-0000-0400-00003B000000}"/>
                </a:ext>
              </a:extLst>
            </xdr:cNvPr>
            <xdr:cNvSpPr/>
          </xdr:nvSpPr>
          <xdr:spPr>
            <a:xfrm>
              <a:off x="451078" y="141620"/>
              <a:ext cx="17192328" cy="889011"/>
            </a:xfrm>
            <a:prstGeom prst="roundRect">
              <a:avLst>
                <a:gd name="adj" fmla="val 50000"/>
              </a:avLst>
            </a:prstGeom>
            <a:solidFill>
              <a:srgbClr val="FFCC88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ru-RU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" name="Прямоугольник 17">
              <a:extLst>
                <a:ext uri="{FF2B5EF4-FFF2-40B4-BE49-F238E27FC236}">
                  <a16:creationId xmlns:a16="http://schemas.microsoft.com/office/drawing/2014/main" id="{00000000-0008-0000-0400-00003E000000}"/>
                </a:ext>
              </a:extLst>
            </xdr:cNvPr>
            <xdr:cNvSpPr/>
          </xdr:nvSpPr>
          <xdr:spPr>
            <a:xfrm>
              <a:off x="1243706" y="141620"/>
              <a:ext cx="16413154" cy="849718"/>
            </a:xfrm>
            <a:prstGeom prst="rect">
              <a:avLst/>
            </a:prstGeom>
          </xdr:spPr>
          <xdr:txBody>
            <a:bodyPr wrap="square" anchor="ctr">
              <a:noAutofit/>
            </a:bodyPr>
            <a:lstStyle>
              <a:defPPr>
                <a:defRPr lang="ru-RU"/>
              </a:defPPr>
              <a:lvl1pPr marL="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ysClr val="windowText" lastClr="000000"/>
                  </a:solidFill>
                  <a:latin typeface="Calibri" panose="020F0502020204030204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ru-RU" sz="2400" b="1" i="0" u="none" strike="noStrike" kern="120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 pitchFamily="34" charset="0"/>
                  <a:cs typeface="Arial" pitchFamily="34" charset="0"/>
                </a:rPr>
                <a:t>Запорожская область (в разрезе муниципалитетов)</a:t>
              </a:r>
            </a:p>
          </xdr:txBody>
        </xdr:sp>
        <xdr:sp macro="" textlink="">
          <xdr:nvSpPr>
            <xdr:cNvPr id="14" name="Прямоугольник 13"/>
            <xdr:cNvSpPr/>
          </xdr:nvSpPr>
          <xdr:spPr>
            <a:xfrm>
              <a:off x="383268" y="1197332"/>
              <a:ext cx="17180461" cy="7241982"/>
            </a:xfrm>
            <a:prstGeom prst="rect">
              <a:avLst/>
            </a:prstGeom>
            <a:noFill/>
            <a:ln w="57150">
              <a:solidFill>
                <a:srgbClr val="FFBB44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mc:AlternateContent xmlns:mc="http://schemas.openxmlformats.org/markup-compatibility/2006" xmlns:a14="http://schemas.microsoft.com/office/drawing/2010/main">
          <mc:Choice Requires="a14">
            <xdr:graphicFrame macro="">
              <xdr:nvGraphicFramePr>
                <xdr:cNvPr id="16" name="Показатель"/>
                <xdr:cNvGraphicFramePr/>
              </xdr:nvGraphicFramePr>
              <xdr:xfrm>
                <a:off x="17694567" y="2936547"/>
                <a:ext cx="7548530" cy="6062742"/>
              </xdr:xfrm>
              <a:graphic>
                <a:graphicData uri="http://schemas.microsoft.com/office/drawing/2010/slicer">
                  <sle:slicer xmlns:sle="http://schemas.microsoft.com/office/drawing/2010/slicer" name="Показатель"/>
                </a:graphicData>
              </a:graphic>
            </xdr:graphicFrame>
          </mc:Choice>
          <mc:Fallback xmlns="">
            <xdr:sp macro="" textlink="">
              <xdr:nvSpPr>
                <xdr:cNvPr id="0" name=""/>
                <xdr:cNvSpPr>
                  <a:spLocks noTextEdit="1"/>
                </xdr:cNvSpPr>
              </xdr:nvSpPr>
              <xdr:spPr>
                <a:xfrm>
                  <a:off x="20763731" y="3939835"/>
                  <a:ext cx="8884685" cy="6546003"/>
                </a:xfrm>
                <a:prstGeom prst="rect">
                  <a:avLst/>
                </a:prstGeom>
                <a:solidFill>
                  <a:prstClr val="white"/>
                </a:solidFill>
                <a:ln w="1">
                  <a:solidFill>
                    <a:prstClr val="green"/>
                  </a:solidFill>
                </a:ln>
              </xdr:spPr>
              <xdr:txBody>
                <a:bodyPr vertOverflow="clip" horzOverflow="clip"/>
                <a:lstStyle/>
                <a:p>
                  <a:r>
                    <a:rPr lang="ru-RU" sz="1100"/>
    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    </a:r>
                </a:p>
              </xdr:txBody>
            </xdr:sp>
          </mc:Fallback>
        </mc:AlternateContent>
      </xdr:grpSp>
      <xdr:sp macro="" textlink="">
        <xdr:nvSpPr>
          <xdr:cNvPr id="21" name="TextBox 20">
            <a:hlinkClick xmlns:r="http://schemas.openxmlformats.org/officeDocument/2006/relationships" r:id="rId1" tooltip="Описание отдельных показателей приведено в разделе &quot;Глоссарий&quot;"/>
          </xdr:cNvPr>
          <xdr:cNvSpPr txBox="1"/>
        </xdr:nvSpPr>
        <xdr:spPr>
          <a:xfrm>
            <a:off x="20139287" y="2656917"/>
            <a:ext cx="3048001" cy="4735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ru-RU" sz="2400">
                <a:latin typeface="Arial" panose="020B0604020202020204" pitchFamily="34" charset="0"/>
                <a:cs typeface="Arial" panose="020B0604020202020204" pitchFamily="34" charset="0"/>
              </a:rPr>
              <a:t>Выбо</a:t>
            </a:r>
            <a:r>
              <a:rPr lang="ru-RU" sz="2400" baseline="0">
                <a:latin typeface="Arial" panose="020B0604020202020204" pitchFamily="34" charset="0"/>
                <a:cs typeface="Arial" panose="020B0604020202020204" pitchFamily="34" charset="0"/>
              </a:rPr>
              <a:t>р показателя</a:t>
            </a:r>
            <a:endParaRPr lang="ru-RU" sz="24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7</xdr:col>
      <xdr:colOff>468085</xdr:colOff>
      <xdr:row>6</xdr:row>
      <xdr:rowOff>88446</xdr:rowOff>
    </xdr:from>
    <xdr:to>
      <xdr:col>27</xdr:col>
      <xdr:colOff>495300</xdr:colOff>
      <xdr:row>10</xdr:row>
      <xdr:rowOff>88446</xdr:rowOff>
    </xdr:to>
    <xdr:sp macro="" textlink="">
      <xdr:nvSpPr>
        <xdr:cNvPr id="3" name="Скругленный прямоугольник 2">
          <a:hlinkClick xmlns:r="http://schemas.openxmlformats.org/officeDocument/2006/relationships" r:id="rId1" tooltip="Описание отдельных показателей приведено в разделе &quot;Глоссарий&quot;"/>
        </xdr:cNvPr>
        <xdr:cNvSpPr/>
      </xdr:nvSpPr>
      <xdr:spPr>
        <a:xfrm>
          <a:off x="4735285" y="1059996"/>
          <a:ext cx="12219215" cy="6477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2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78922</xdr:colOff>
      <xdr:row>0</xdr:row>
      <xdr:rowOff>0</xdr:rowOff>
    </xdr:from>
    <xdr:to>
      <xdr:col>4</xdr:col>
      <xdr:colOff>343808</xdr:colOff>
      <xdr:row>5</xdr:row>
      <xdr:rowOff>60277</xdr:rowOff>
    </xdr:to>
    <xdr:pic>
      <xdr:nvPicPr>
        <xdr:cNvPr id="17" name="Рисунок 16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274" t="14121" r="73986" b="74071"/>
        <a:stretch/>
      </xdr:blipFill>
      <xdr:spPr>
        <a:xfrm>
          <a:off x="78922" y="0"/>
          <a:ext cx="2714172" cy="876706"/>
        </a:xfrm>
        <a:prstGeom prst="rect">
          <a:avLst/>
        </a:prstGeom>
      </xdr:spPr>
    </xdr:pic>
    <xdr:clientData/>
  </xdr:twoCellAnchor>
  <xdr:twoCellAnchor>
    <xdr:from>
      <xdr:col>0</xdr:col>
      <xdr:colOff>460375</xdr:colOff>
      <xdr:row>12</xdr:row>
      <xdr:rowOff>79373</xdr:rowOff>
    </xdr:from>
    <xdr:to>
      <xdr:col>33</xdr:col>
      <xdr:colOff>333375</xdr:colOff>
      <xdr:row>63</xdr:row>
      <xdr:rowOff>79374</xdr:rowOff>
    </xdr:to>
    <xdr:graphicFrame macro="">
      <xdr:nvGraphicFramePr>
        <xdr:cNvPr id="19" name="Диаграмма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34</xdr:col>
      <xdr:colOff>585105</xdr:colOff>
      <xdr:row>13</xdr:row>
      <xdr:rowOff>27215</xdr:rowOff>
    </xdr:from>
    <xdr:to>
      <xdr:col>40</xdr:col>
      <xdr:colOff>13606</xdr:colOff>
      <xdr:row>19</xdr:row>
      <xdr:rowOff>54428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Дата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404034" y="2149929"/>
              <a:ext cx="3102429" cy="10069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oneCellAnchor>
    <xdr:from>
      <xdr:col>35</xdr:col>
      <xdr:colOff>27215</xdr:colOff>
      <xdr:row>10</xdr:row>
      <xdr:rowOff>40821</xdr:rowOff>
    </xdr:from>
    <xdr:ext cx="3032240" cy="387286"/>
    <xdr:sp macro="" textlink="">
      <xdr:nvSpPr>
        <xdr:cNvPr id="7" name="TextBox 6"/>
        <xdr:cNvSpPr txBox="1"/>
      </xdr:nvSpPr>
      <xdr:spPr>
        <a:xfrm>
          <a:off x="21458465" y="1673678"/>
          <a:ext cx="3032240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2000">
              <a:latin typeface="Arial" panose="020B0604020202020204" pitchFamily="34" charset="0"/>
              <a:cs typeface="Arial" panose="020B0604020202020204" pitchFamily="34" charset="0"/>
            </a:rPr>
            <a:t>Выбор</a:t>
          </a:r>
          <a:r>
            <a:rPr lang="ru-RU" sz="2000" baseline="0">
              <a:latin typeface="Arial" panose="020B0604020202020204" pitchFamily="34" charset="0"/>
              <a:cs typeface="Arial" panose="020B0604020202020204" pitchFamily="34" charset="0"/>
            </a:rPr>
            <a:t> не более 2-х дат</a:t>
          </a:r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40</xdr:col>
      <xdr:colOff>585108</xdr:colOff>
      <xdr:row>0</xdr:row>
      <xdr:rowOff>149679</xdr:rowOff>
    </xdr:from>
    <xdr:to>
      <xdr:col>45</xdr:col>
      <xdr:colOff>45765</xdr:colOff>
      <xdr:row>21</xdr:row>
      <xdr:rowOff>67280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077965" y="149679"/>
          <a:ext cx="4522514" cy="3346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329702</xdr:colOff>
      <xdr:row>5</xdr:row>
      <xdr:rowOff>145515</xdr:rowOff>
    </xdr:from>
    <xdr:to>
      <xdr:col>27</xdr:col>
      <xdr:colOff>367392</xdr:colOff>
      <xdr:row>11</xdr:row>
      <xdr:rowOff>104352</xdr:rowOff>
    </xdr:to>
    <xdr:sp macro="" textlink="">
      <xdr:nvSpPr>
        <xdr:cNvPr id="12" name="Прямоугольник: скругленные углы 58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/>
      </xdr:nvSpPr>
      <xdr:spPr>
        <a:xfrm>
          <a:off x="329702" y="145515"/>
          <a:ext cx="16563565" cy="911337"/>
        </a:xfrm>
        <a:prstGeom prst="roundRect">
          <a:avLst>
            <a:gd name="adj" fmla="val 50000"/>
          </a:avLst>
        </a:prstGeom>
        <a:solidFill>
          <a:srgbClr val="FFCC88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557893</xdr:colOff>
      <xdr:row>5</xdr:row>
      <xdr:rowOff>149679</xdr:rowOff>
    </xdr:from>
    <xdr:to>
      <xdr:col>27</xdr:col>
      <xdr:colOff>353786</xdr:colOff>
      <xdr:row>11</xdr:row>
      <xdr:rowOff>108856</xdr:rowOff>
    </xdr:to>
    <xdr:sp macro="" textlink="">
      <xdr:nvSpPr>
        <xdr:cNvPr id="13" name="Прямоугольник 12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/>
      </xdr:nvSpPr>
      <xdr:spPr>
        <a:xfrm>
          <a:off x="1170214" y="149679"/>
          <a:ext cx="15947572" cy="938891"/>
        </a:xfrm>
        <a:prstGeom prst="rect">
          <a:avLst/>
        </a:prstGeom>
      </xdr:spPr>
      <xdr:txBody>
        <a:bodyPr wrap="square" anchor="ctr"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2400" b="1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Запорожская область (в разрезе муниципалитетов)</a:t>
          </a:r>
        </a:p>
      </xdr:txBody>
    </xdr:sp>
    <xdr:clientData/>
  </xdr:twoCellAnchor>
  <xdr:twoCellAnchor editAs="oneCell">
    <xdr:from>
      <xdr:col>0</xdr:col>
      <xdr:colOff>130996</xdr:colOff>
      <xdr:row>16</xdr:row>
      <xdr:rowOff>31399</xdr:rowOff>
    </xdr:from>
    <xdr:to>
      <xdr:col>5</xdr:col>
      <xdr:colOff>130996</xdr:colOff>
      <xdr:row>40</xdr:row>
      <xdr:rowOff>121227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Муниципальное образование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0996" y="3096717"/>
              <a:ext cx="3030682" cy="547578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28</xdr:col>
      <xdr:colOff>287826</xdr:colOff>
      <xdr:row>25</xdr:row>
      <xdr:rowOff>220213</xdr:rowOff>
    </xdr:from>
    <xdr:to>
      <xdr:col>42</xdr:col>
      <xdr:colOff>361096</xdr:colOff>
      <xdr:row>60</xdr:row>
      <xdr:rowOff>51954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Показатель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Показатель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264099" y="5917895"/>
              <a:ext cx="8559179" cy="58411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>
    <xdr:from>
      <xdr:col>14</xdr:col>
      <xdr:colOff>225137</xdr:colOff>
      <xdr:row>13</xdr:row>
      <xdr:rowOff>121228</xdr:rowOff>
    </xdr:from>
    <xdr:to>
      <xdr:col>19</xdr:col>
      <xdr:colOff>264205</xdr:colOff>
      <xdr:row>17</xdr:row>
      <xdr:rowOff>259774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Дата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88137" y="2286001"/>
              <a:ext cx="3069750" cy="1333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>
    <xdr:from>
      <xdr:col>5</xdr:col>
      <xdr:colOff>289003</xdr:colOff>
      <xdr:row>21</xdr:row>
      <xdr:rowOff>10343</xdr:rowOff>
    </xdr:from>
    <xdr:to>
      <xdr:col>28</xdr:col>
      <xdr:colOff>230388</xdr:colOff>
      <xdr:row>67</xdr:row>
      <xdr:rowOff>125705</xdr:rowOff>
    </xdr:to>
    <xdr:graphicFrame macro="">
      <xdr:nvGraphicFramePr>
        <xdr:cNvPr id="23" name="Диаграмма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</xdr:row>
      <xdr:rowOff>17795</xdr:rowOff>
    </xdr:from>
    <xdr:to>
      <xdr:col>5</xdr:col>
      <xdr:colOff>0</xdr:colOff>
      <xdr:row>16</xdr:row>
      <xdr:rowOff>146538</xdr:rowOff>
    </xdr:to>
    <xdr:sp macro="" textlink="">
      <xdr:nvSpPr>
        <xdr:cNvPr id="2" name="TextBox 1"/>
        <xdr:cNvSpPr txBox="1"/>
      </xdr:nvSpPr>
      <xdr:spPr>
        <a:xfrm>
          <a:off x="0" y="1629718"/>
          <a:ext cx="3077308" cy="15062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2400">
              <a:latin typeface="Arial" panose="020B0604020202020204" pitchFamily="34" charset="0"/>
              <a:cs typeface="Arial" panose="020B0604020202020204" pitchFamily="34" charset="0"/>
            </a:rPr>
            <a:t>Выбо</a:t>
          </a:r>
          <a:r>
            <a:rPr lang="ru-RU" sz="2400" baseline="0">
              <a:latin typeface="Arial" panose="020B0604020202020204" pitchFamily="34" charset="0"/>
              <a:cs typeface="Arial" panose="020B0604020202020204" pitchFamily="34" charset="0"/>
            </a:rPr>
            <a:t>р </a:t>
          </a:r>
          <a:br>
            <a:rPr lang="ru-RU" sz="24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2400" baseline="0">
              <a:latin typeface="Arial" panose="020B0604020202020204" pitchFamily="34" charset="0"/>
              <a:cs typeface="Arial" panose="020B0604020202020204" pitchFamily="34" charset="0"/>
            </a:rPr>
            <a:t>муниципалитета</a:t>
          </a:r>
          <a:endParaRPr lang="ru-R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32</xdr:col>
      <xdr:colOff>593956</xdr:colOff>
      <xdr:row>22</xdr:row>
      <xdr:rowOff>24390</xdr:rowOff>
    </xdr:from>
    <xdr:to>
      <xdr:col>38</xdr:col>
      <xdr:colOff>376115</xdr:colOff>
      <xdr:row>24</xdr:row>
      <xdr:rowOff>142319</xdr:rowOff>
    </xdr:to>
    <xdr:sp macro="" textlink="">
      <xdr:nvSpPr>
        <xdr:cNvPr id="29" name="TextBox 28">
          <a:hlinkClick xmlns:r="http://schemas.openxmlformats.org/officeDocument/2006/relationships" r:id="rId2" tooltip="Описание отдельных показателей приведено в разделе &quot;Глоссарий&quot;"/>
        </xdr:cNvPr>
        <xdr:cNvSpPr txBox="1"/>
      </xdr:nvSpPr>
      <xdr:spPr>
        <a:xfrm>
          <a:off x="20390081" y="4469390"/>
          <a:ext cx="3401659" cy="435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2800">
              <a:latin typeface="Arial" panose="020B0604020202020204" pitchFamily="34" charset="0"/>
              <a:cs typeface="Arial" panose="020B0604020202020204" pitchFamily="34" charset="0"/>
            </a:rPr>
            <a:t>Выбо</a:t>
          </a:r>
          <a:r>
            <a:rPr lang="ru-RU" sz="2800" baseline="0">
              <a:latin typeface="Arial" panose="020B0604020202020204" pitchFamily="34" charset="0"/>
              <a:cs typeface="Arial" panose="020B0604020202020204" pitchFamily="34" charset="0"/>
            </a:rPr>
            <a:t>р показателя</a:t>
          </a:r>
          <a:endParaRPr lang="ru-RU" sz="2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22</xdr:col>
      <xdr:colOff>178986</xdr:colOff>
      <xdr:row>12</xdr:row>
      <xdr:rowOff>136071</xdr:rowOff>
    </xdr:from>
    <xdr:to>
      <xdr:col>25</xdr:col>
      <xdr:colOff>399841</xdr:colOff>
      <xdr:row>15</xdr:row>
      <xdr:rowOff>13607</xdr:rowOff>
    </xdr:to>
    <xdr:sp macro="" textlink="">
      <xdr:nvSpPr>
        <xdr:cNvPr id="3" name="Скругленный прямоугольник 2">
          <a:hlinkClick xmlns:r="http://schemas.openxmlformats.org/officeDocument/2006/relationships" r:id="rId2" tooltip="Описание показателя приведено в разделе &quot;Глоссарий&quot;"/>
        </xdr:cNvPr>
        <xdr:cNvSpPr/>
      </xdr:nvSpPr>
      <xdr:spPr>
        <a:xfrm>
          <a:off x="13719140" y="2070379"/>
          <a:ext cx="2301701" cy="47834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16</xdr:col>
      <xdr:colOff>76029</xdr:colOff>
      <xdr:row>17</xdr:row>
      <xdr:rowOff>277590</xdr:rowOff>
    </xdr:from>
    <xdr:to>
      <xdr:col>17</xdr:col>
      <xdr:colOff>536865</xdr:colOff>
      <xdr:row>21</xdr:row>
      <xdr:rowOff>233795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1302" y="3637317"/>
          <a:ext cx="1066972" cy="977978"/>
        </a:xfrm>
        <a:prstGeom prst="rect">
          <a:avLst/>
        </a:prstGeom>
      </xdr:spPr>
    </xdr:pic>
    <xdr:clientData/>
  </xdr:twoCellAnchor>
  <xdr:twoCellAnchor editAs="oneCell">
    <xdr:from>
      <xdr:col>0</xdr:col>
      <xdr:colOff>42651</xdr:colOff>
      <xdr:row>0</xdr:row>
      <xdr:rowOff>42649</xdr:rowOff>
    </xdr:from>
    <xdr:to>
      <xdr:col>4</xdr:col>
      <xdr:colOff>311599</xdr:colOff>
      <xdr:row>5</xdr:row>
      <xdr:rowOff>2982</xdr:rowOff>
    </xdr:to>
    <xdr:pic>
      <xdr:nvPicPr>
        <xdr:cNvPr id="15" name="Рисунок 14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7274" t="14121" r="73986" b="74071"/>
        <a:stretch/>
      </xdr:blipFill>
      <xdr:spPr>
        <a:xfrm>
          <a:off x="42651" y="199030"/>
          <a:ext cx="2714172" cy="876706"/>
        </a:xfrm>
        <a:prstGeom prst="rect">
          <a:avLst/>
        </a:prstGeom>
      </xdr:spPr>
    </xdr:pic>
    <xdr:clientData/>
  </xdr:twoCellAnchor>
  <xdr:twoCellAnchor>
    <xdr:from>
      <xdr:col>6</xdr:col>
      <xdr:colOff>178986</xdr:colOff>
      <xdr:row>12</xdr:row>
      <xdr:rowOff>136071</xdr:rowOff>
    </xdr:from>
    <xdr:to>
      <xdr:col>9</xdr:col>
      <xdr:colOff>399841</xdr:colOff>
      <xdr:row>15</xdr:row>
      <xdr:rowOff>13607</xdr:rowOff>
    </xdr:to>
    <xdr:sp macro="" textlink="">
      <xdr:nvSpPr>
        <xdr:cNvPr id="18" name="Скругленный прямоугольник 17">
          <a:hlinkClick xmlns:r="http://schemas.openxmlformats.org/officeDocument/2006/relationships" r:id="rId2" tooltip="Описание показателя приведено в разделе &quot;Глоссарий&quot;"/>
        </xdr:cNvPr>
        <xdr:cNvSpPr/>
      </xdr:nvSpPr>
      <xdr:spPr>
        <a:xfrm>
          <a:off x="13821717" y="2070379"/>
          <a:ext cx="2301701" cy="47834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29</xdr:col>
      <xdr:colOff>242455</xdr:colOff>
      <xdr:row>0</xdr:row>
      <xdr:rowOff>121228</xdr:rowOff>
    </xdr:from>
    <xdr:to>
      <xdr:col>41</xdr:col>
      <xdr:colOff>304821</xdr:colOff>
      <xdr:row>22</xdr:row>
      <xdr:rowOff>203288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824864" y="121228"/>
          <a:ext cx="7336002" cy="47579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394606</xdr:colOff>
      <xdr:row>23</xdr:row>
      <xdr:rowOff>158750</xdr:rowOff>
    </xdr:from>
    <xdr:to>
      <xdr:col>27</xdr:col>
      <xdr:colOff>163284</xdr:colOff>
      <xdr:row>32</xdr:row>
      <xdr:rowOff>-1</xdr:rowOff>
    </xdr:to>
    <xdr:sp macro="" textlink="">
      <xdr:nvSpPr>
        <xdr:cNvPr id="47" name="Скругленный прямоугольник 46">
          <a:hlinkClick xmlns:r="http://schemas.openxmlformats.org/officeDocument/2006/relationships" r:id="rId1" tooltip="Описание показателя приведено в разделе &quot;Глоссарий&quot;"/>
        </xdr:cNvPr>
        <xdr:cNvSpPr/>
      </xdr:nvSpPr>
      <xdr:spPr>
        <a:xfrm>
          <a:off x="12981213" y="3914321"/>
          <a:ext cx="3442607" cy="1474107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  <xdr:twoCellAnchor>
    <xdr:from>
      <xdr:col>9</xdr:col>
      <xdr:colOff>585106</xdr:colOff>
      <xdr:row>26</xdr:row>
      <xdr:rowOff>131536</xdr:rowOff>
    </xdr:from>
    <xdr:to>
      <xdr:col>25</xdr:col>
      <xdr:colOff>353784</xdr:colOff>
      <xdr:row>37</xdr:row>
      <xdr:rowOff>54428</xdr:rowOff>
    </xdr:to>
    <xdr:sp macro="" textlink="">
      <xdr:nvSpPr>
        <xdr:cNvPr id="44" name="Скругленный прямоугольник 43">
          <a:hlinkClick xmlns:r="http://schemas.openxmlformats.org/officeDocument/2006/relationships" r:id="rId1" tooltip="Описание показателя приведено в разделе &quot;Глоссарий&quot;"/>
        </xdr:cNvPr>
        <xdr:cNvSpPr/>
      </xdr:nvSpPr>
      <xdr:spPr>
        <a:xfrm>
          <a:off x="6109606" y="4540250"/>
          <a:ext cx="9348107" cy="1882321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  <xdr:oneCellAnchor>
    <xdr:from>
      <xdr:col>0</xdr:col>
      <xdr:colOff>295152</xdr:colOff>
      <xdr:row>6</xdr:row>
      <xdr:rowOff>0</xdr:rowOff>
    </xdr:from>
    <xdr:ext cx="18156133" cy="819665"/>
    <xdr:sp macro="" textlink="'Сводная таблица для диаграмм'!C154">
      <xdr:nvSpPr>
        <xdr:cNvPr id="5" name="TextBox 4"/>
        <xdr:cNvSpPr txBox="1"/>
      </xdr:nvSpPr>
      <xdr:spPr>
        <a:xfrm>
          <a:off x="295152" y="979714"/>
          <a:ext cx="18156133" cy="819665"/>
        </a:xfrm>
        <a:prstGeom prst="roundRect">
          <a:avLst>
            <a:gd name="adj" fmla="val 50000"/>
          </a:avLst>
        </a:prstGeom>
        <a:solidFill>
          <a:srgbClr val="FFCC88"/>
        </a:solidFill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0DB82139-D9A9-420C-82F3-8D7A3ED52B07}" type="TxLink">
            <a:rPr lang="ru-RU" sz="2400" b="1" i="0" u="none" strike="noStrike">
              <a:solidFill>
                <a:sysClr val="windowText" lastClr="000000"/>
              </a:solidFill>
              <a:latin typeface="Arial"/>
              <a:cs typeface="Arial"/>
            </a:rPr>
            <a:pPr algn="ctr"/>
            <a:t>г.Мелитополь</a:t>
          </a:fld>
          <a:endParaRPr lang="ru-RU" sz="2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2</xdr:col>
      <xdr:colOff>176892</xdr:colOff>
      <xdr:row>52</xdr:row>
      <xdr:rowOff>43542</xdr:rowOff>
    </xdr:from>
    <xdr:to>
      <xdr:col>6</xdr:col>
      <xdr:colOff>5442</xdr:colOff>
      <xdr:row>55</xdr:row>
      <xdr:rowOff>119742</xdr:rowOff>
    </xdr:to>
    <xdr:sp macro="" textlink="">
      <xdr:nvSpPr>
        <xdr:cNvPr id="15" name="TextBox 14"/>
        <xdr:cNvSpPr txBox="1"/>
      </xdr:nvSpPr>
      <xdr:spPr>
        <a:xfrm>
          <a:off x="1389165" y="7369133"/>
          <a:ext cx="2253095" cy="54379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207818</xdr:colOff>
      <xdr:row>36</xdr:row>
      <xdr:rowOff>95251</xdr:rowOff>
    </xdr:from>
    <xdr:to>
      <xdr:col>28</xdr:col>
      <xdr:colOff>501493</xdr:colOff>
      <xdr:row>61</xdr:row>
      <xdr:rowOff>76200</xdr:rowOff>
    </xdr:to>
    <xdr:graphicFrame macro="">
      <xdr:nvGraphicFramePr>
        <xdr:cNvPr id="28" name="Диаграмма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31</xdr:col>
      <xdr:colOff>12783</xdr:colOff>
      <xdr:row>22</xdr:row>
      <xdr:rowOff>20412</xdr:rowOff>
    </xdr:from>
    <xdr:to>
      <xdr:col>37</xdr:col>
      <xdr:colOff>498927</xdr:colOff>
      <xdr:row>55</xdr:row>
      <xdr:rowOff>45153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0" name="Муниципальное образование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627354" y="3612698"/>
              <a:ext cx="4160073" cy="573974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31</xdr:col>
      <xdr:colOff>18087</xdr:colOff>
      <xdr:row>55</xdr:row>
      <xdr:rowOff>108857</xdr:rowOff>
    </xdr:from>
    <xdr:to>
      <xdr:col>37</xdr:col>
      <xdr:colOff>503208</xdr:colOff>
      <xdr:row>61</xdr:row>
      <xdr:rowOff>136070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1" name="Дата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795944" y="9416143"/>
              <a:ext cx="4159050" cy="10069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>
    <xdr:from>
      <xdr:col>1</xdr:col>
      <xdr:colOff>31750</xdr:colOff>
      <xdr:row>13</xdr:row>
      <xdr:rowOff>85354</xdr:rowOff>
    </xdr:from>
    <xdr:to>
      <xdr:col>9</xdr:col>
      <xdr:colOff>108857</xdr:colOff>
      <xdr:row>20</xdr:row>
      <xdr:rowOff>68035</xdr:rowOff>
    </xdr:to>
    <xdr:sp macro="" textlink="'Сводная таблица для диаграмм'!F166">
      <xdr:nvSpPr>
        <xdr:cNvPr id="6" name="Скругленный прямоугольник 5"/>
        <xdr:cNvSpPr/>
      </xdr:nvSpPr>
      <xdr:spPr>
        <a:xfrm>
          <a:off x="635000" y="1355354"/>
          <a:ext cx="4918982" cy="1093931"/>
        </a:xfrm>
        <a:prstGeom prst="roundRect">
          <a:avLst>
            <a:gd name="adj" fmla="val 50000"/>
          </a:avLst>
        </a:prstGeom>
        <a:solidFill>
          <a:srgbClr val="FFBB4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3BB048B-6514-40DE-9D0E-D43D1D6FC86E}" type="TxLink">
            <a:rPr lang="ru-RU" sz="1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pPr algn="ctr"/>
            <a:t>Численность населения: 137,2 тыс. чел.</a:t>
          </a:fld>
          <a:endParaRPr lang="ru-RU" sz="1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95250</xdr:colOff>
      <xdr:row>21</xdr:row>
      <xdr:rowOff>57114</xdr:rowOff>
    </xdr:from>
    <xdr:to>
      <xdr:col>9</xdr:col>
      <xdr:colOff>108856</xdr:colOff>
      <xdr:row>28</xdr:row>
      <xdr:rowOff>39794</xdr:rowOff>
    </xdr:to>
    <xdr:sp macro="" textlink="'Сводная таблица для диаграмм'!F185">
      <xdr:nvSpPr>
        <xdr:cNvPr id="36" name="Скругленный прямоугольник 35"/>
        <xdr:cNvSpPr/>
      </xdr:nvSpPr>
      <xdr:spPr>
        <a:xfrm>
          <a:off x="707571" y="3486114"/>
          <a:ext cx="4925785" cy="1288966"/>
        </a:xfrm>
        <a:prstGeom prst="roundRect">
          <a:avLst>
            <a:gd name="adj" fmla="val 50000"/>
          </a:avLst>
        </a:prstGeom>
        <a:solidFill>
          <a:srgbClr val="FFBB4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48A0FE1-04DC-47A8-AC51-AD9D0143E837}" type="TxLink">
            <a:rPr lang="ru-RU" sz="1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pPr algn="ctr"/>
            <a:t>Доля населенных пунктов со стандартом Интернета 3G: 15,8 %</a:t>
          </a:fld>
          <a:endParaRPr lang="ru-RU" sz="1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23</xdr:col>
      <xdr:colOff>299358</xdr:colOff>
      <xdr:row>18</xdr:row>
      <xdr:rowOff>117973</xdr:rowOff>
    </xdr:from>
    <xdr:to>
      <xdr:col>29</xdr:col>
      <xdr:colOff>209808</xdr:colOff>
      <xdr:row>33</xdr:row>
      <xdr:rowOff>136072</xdr:rowOff>
    </xdr:to>
    <xdr:sp macro="" textlink="'Сводная таблица для диаграмм'!F204">
      <xdr:nvSpPr>
        <xdr:cNvPr id="37" name="Скругленный прямоугольник 36">
          <a:hlinkClick xmlns:r="http://schemas.openxmlformats.org/officeDocument/2006/relationships" r:id="rId3" tooltip="Порядок расчета показателя приведен в разделе &quot;Глоссарий&quot;"/>
        </xdr:cNvPr>
        <xdr:cNvSpPr/>
      </xdr:nvSpPr>
      <xdr:spPr>
        <a:xfrm>
          <a:off x="14110608" y="3057116"/>
          <a:ext cx="3747664" cy="2630670"/>
        </a:xfrm>
        <a:prstGeom prst="roundRect">
          <a:avLst>
            <a:gd name="adj" fmla="val 50000"/>
          </a:avLst>
        </a:prstGeom>
        <a:solidFill>
          <a:srgbClr val="FFBB4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21A794F-F9D9-4546-9B1D-97EDC4AB8573}" type="TxLink">
            <a:rPr lang="ru-RU" sz="1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pPr algn="ctr"/>
            <a:t>Индекс ФД: 61,19 баллов из 100 возможных</a:t>
          </a:fld>
          <a:endParaRPr lang="ru-RU" sz="1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521608</xdr:colOff>
      <xdr:row>19</xdr:row>
      <xdr:rowOff>81643</xdr:rowOff>
    </xdr:from>
    <xdr:to>
      <xdr:col>21</xdr:col>
      <xdr:colOff>562429</xdr:colOff>
      <xdr:row>38</xdr:row>
      <xdr:rowOff>21770</xdr:rowOff>
    </xdr:to>
    <xdr:graphicFrame macro="">
      <xdr:nvGraphicFramePr>
        <xdr:cNvPr id="39" name="Диаграмма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476248</xdr:colOff>
      <xdr:row>27</xdr:row>
      <xdr:rowOff>149680</xdr:rowOff>
    </xdr:from>
    <xdr:to>
      <xdr:col>9</xdr:col>
      <xdr:colOff>449035</xdr:colOff>
      <xdr:row>36</xdr:row>
      <xdr:rowOff>149678</xdr:rowOff>
    </xdr:to>
    <xdr:graphicFrame macro="">
      <xdr:nvGraphicFramePr>
        <xdr:cNvPr id="41" name="Диаграмма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19</xdr:row>
      <xdr:rowOff>13606</xdr:rowOff>
    </xdr:from>
    <xdr:to>
      <xdr:col>37</xdr:col>
      <xdr:colOff>489856</xdr:colOff>
      <xdr:row>22</xdr:row>
      <xdr:rowOff>49892</xdr:rowOff>
    </xdr:to>
    <xdr:sp macro="" textlink="">
      <xdr:nvSpPr>
        <xdr:cNvPr id="48" name="TextBox 47">
          <a:hlinkClick xmlns:r="http://schemas.openxmlformats.org/officeDocument/2006/relationships" r:id="rId3" tooltip="Описание отдельных показателей приведено в разделе &quot;Глоссарий&quot;"/>
        </xdr:cNvPr>
        <xdr:cNvSpPr txBox="1"/>
      </xdr:nvSpPr>
      <xdr:spPr>
        <a:xfrm>
          <a:off x="18614571" y="3116035"/>
          <a:ext cx="4163785" cy="5261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2400">
              <a:latin typeface="Arial" panose="020B0604020202020204" pitchFamily="34" charset="0"/>
              <a:cs typeface="Arial" panose="020B0604020202020204" pitchFamily="34" charset="0"/>
            </a:rPr>
            <a:t>Выбо</a:t>
          </a:r>
          <a:r>
            <a:rPr lang="ru-RU" sz="2400" baseline="0">
              <a:latin typeface="Arial" panose="020B0604020202020204" pitchFamily="34" charset="0"/>
              <a:cs typeface="Arial" panose="020B0604020202020204" pitchFamily="34" charset="0"/>
            </a:rPr>
            <a:t>р муниципалитета</a:t>
          </a:r>
          <a:endParaRPr lang="ru-R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449036</xdr:colOff>
      <xdr:row>28</xdr:row>
      <xdr:rowOff>27214</xdr:rowOff>
    </xdr:from>
    <xdr:to>
      <xdr:col>4</xdr:col>
      <xdr:colOff>108857</xdr:colOff>
      <xdr:row>36</xdr:row>
      <xdr:rowOff>136071</xdr:rowOff>
    </xdr:to>
    <xdr:sp macro="" textlink="">
      <xdr:nvSpPr>
        <xdr:cNvPr id="50" name="Скругленный прямоугольник 49">
          <a:hlinkClick xmlns:r="http://schemas.openxmlformats.org/officeDocument/2006/relationships" r:id="rId1" tooltip="Описание показателя приведено в разделе &quot;Глоссарий&quot;"/>
        </xdr:cNvPr>
        <xdr:cNvSpPr/>
      </xdr:nvSpPr>
      <xdr:spPr>
        <a:xfrm>
          <a:off x="449036" y="4762500"/>
          <a:ext cx="2109107" cy="1415142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  <xdr:twoCellAnchor>
    <xdr:from>
      <xdr:col>0</xdr:col>
      <xdr:colOff>272143</xdr:colOff>
      <xdr:row>53</xdr:row>
      <xdr:rowOff>122465</xdr:rowOff>
    </xdr:from>
    <xdr:to>
      <xdr:col>28</xdr:col>
      <xdr:colOff>353786</xdr:colOff>
      <xdr:row>57</xdr:row>
      <xdr:rowOff>54429</xdr:rowOff>
    </xdr:to>
    <xdr:sp macro="" textlink="">
      <xdr:nvSpPr>
        <xdr:cNvPr id="8" name="Скругленный прямоугольник 7">
          <a:hlinkClick xmlns:r="http://schemas.openxmlformats.org/officeDocument/2006/relationships" r:id="rId3" tooltip="Описание показателя приведено в разделе &quot;Глоссарий&quot;"/>
        </xdr:cNvPr>
        <xdr:cNvSpPr/>
      </xdr:nvSpPr>
      <xdr:spPr>
        <a:xfrm>
          <a:off x="272143" y="8123465"/>
          <a:ext cx="16954500" cy="58510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20</xdr:col>
      <xdr:colOff>122464</xdr:colOff>
      <xdr:row>57</xdr:row>
      <xdr:rowOff>41886</xdr:rowOff>
    </xdr:from>
    <xdr:to>
      <xdr:col>21</xdr:col>
      <xdr:colOff>557893</xdr:colOff>
      <xdr:row>61</xdr:row>
      <xdr:rowOff>153584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2622" b="97753" l="3371" r="97753">
                      <a14:foregroundMark x1="24345" y1="22472" x2="47940" y2="18727"/>
                      <a14:foregroundMark x1="20225" y1="28090" x2="79775" y2="28090"/>
                      <a14:foregroundMark x1="8989" y1="92509" x2="80899" y2="92509"/>
                      <a14:foregroundMark x1="38951" y1="14981" x2="51311" y2="8989"/>
                      <a14:foregroundMark x1="20599" y1="81648" x2="20599" y2="51311"/>
                      <a14:foregroundMark x1="50562" y1="52060" x2="50562" y2="78652"/>
                      <a14:foregroundMark x1="80524" y1="50936" x2="79026" y2="79775"/>
                      <a14:foregroundMark x1="14981" y1="41948" x2="25094" y2="43446"/>
                      <a14:foregroundMark x1="46442" y1="41948" x2="52809" y2="42322"/>
                      <a14:foregroundMark x1="79026" y1="43446" x2="82397" y2="43071"/>
                      <a14:foregroundMark x1="17978" y1="86891" x2="25094" y2="87640"/>
                      <a14:foregroundMark x1="47566" y1="86517" x2="53184" y2="86517"/>
                      <a14:foregroundMark x1="76779" y1="86891" x2="84644" y2="87640"/>
                    </a14:backgroundRemoval>
                  </a14:imgEffect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9512457"/>
          <a:ext cx="762000" cy="764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367393</xdr:colOff>
      <xdr:row>56</xdr:row>
      <xdr:rowOff>100009</xdr:rowOff>
    </xdr:from>
    <xdr:to>
      <xdr:col>4</xdr:col>
      <xdr:colOff>476250</xdr:colOff>
      <xdr:row>61</xdr:row>
      <xdr:rowOff>72544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prstClr val="black"/>
            <a:schemeClr val="accent6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4357" y="8590866"/>
          <a:ext cx="721179" cy="788964"/>
        </a:xfrm>
        <a:prstGeom prst="rect">
          <a:avLst/>
        </a:prstGeom>
      </xdr:spPr>
    </xdr:pic>
    <xdr:clientData/>
  </xdr:twoCellAnchor>
  <xdr:twoCellAnchor editAs="oneCell">
    <xdr:from>
      <xdr:col>24</xdr:col>
      <xdr:colOff>54429</xdr:colOff>
      <xdr:row>56</xdr:row>
      <xdr:rowOff>96314</xdr:rowOff>
    </xdr:from>
    <xdr:to>
      <xdr:col>25</xdr:col>
      <xdr:colOff>204107</xdr:colOff>
      <xdr:row>61</xdr:row>
      <xdr:rowOff>44726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2622" b="97753" l="3371" r="97753">
                      <a14:foregroundMark x1="24345" y1="22472" x2="47940" y2="18727"/>
                      <a14:foregroundMark x1="20225" y1="28090" x2="79775" y2="28090"/>
                      <a14:foregroundMark x1="8989" y1="92509" x2="80899" y2="92509"/>
                      <a14:foregroundMark x1="38951" y1="14981" x2="51311" y2="8989"/>
                      <a14:foregroundMark x1="20599" y1="81648" x2="20599" y2="51311"/>
                      <a14:foregroundMark x1="50562" y1="52060" x2="50562" y2="78652"/>
                      <a14:foregroundMark x1="80524" y1="50936" x2="79026" y2="79775"/>
                      <a14:foregroundMark x1="14981" y1="41948" x2="25094" y2="43446"/>
                      <a14:foregroundMark x1="46442" y1="41948" x2="52809" y2="42322"/>
                      <a14:foregroundMark x1="79026" y1="43446" x2="82397" y2="43071"/>
                      <a14:foregroundMark x1="17978" y1="86891" x2="25094" y2="87640"/>
                      <a14:foregroundMark x1="47566" y1="86517" x2="53184" y2="86517"/>
                      <a14:foregroundMark x1="76779" y1="86891" x2="84644" y2="87640"/>
                    </a14:backgroundRemoval>
                  </a14:imgEffect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0" y="8587171"/>
          <a:ext cx="762000" cy="764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231321</xdr:colOff>
      <xdr:row>56</xdr:row>
      <xdr:rowOff>59187</xdr:rowOff>
    </xdr:from>
    <xdr:to>
      <xdr:col>26</xdr:col>
      <xdr:colOff>340179</xdr:colOff>
      <xdr:row>61</xdr:row>
      <xdr:rowOff>31722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prstClr val="black"/>
            <a:schemeClr val="accent6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7214" y="8550044"/>
          <a:ext cx="721179" cy="788964"/>
        </a:xfrm>
        <a:prstGeom prst="rect">
          <a:avLst/>
        </a:prstGeom>
      </xdr:spPr>
    </xdr:pic>
    <xdr:clientData/>
  </xdr:twoCellAnchor>
  <xdr:twoCellAnchor editAs="oneCell">
    <xdr:from>
      <xdr:col>7</xdr:col>
      <xdr:colOff>212084</xdr:colOff>
      <xdr:row>56</xdr:row>
      <xdr:rowOff>147989</xdr:rowOff>
    </xdr:from>
    <xdr:to>
      <xdr:col>8</xdr:col>
      <xdr:colOff>308741</xdr:colOff>
      <xdr:row>62</xdr:row>
      <xdr:rowOff>37350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2062" b="100000" l="1235" r="97531">
                      <a14:foregroundMark x1="14815" y1="41237" x2="24691" y2="39175"/>
                      <a14:foregroundMark x1="9877" y1="63918" x2="11111" y2="58763"/>
                      <a14:foregroundMark x1="38272" y1="68041" x2="37037" y2="59794"/>
                      <a14:foregroundMark x1="62963" y1="69072" x2="59259" y2="60825"/>
                      <a14:foregroundMark x1="87654" y1="70103" x2="82716" y2="61856"/>
                      <a14:foregroundMark x1="19753" y1="91753" x2="39506" y2="91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8334" y="9455275"/>
          <a:ext cx="722586" cy="86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176892</xdr:colOff>
      <xdr:row>18</xdr:row>
      <xdr:rowOff>6257</xdr:rowOff>
    </xdr:from>
    <xdr:to>
      <xdr:col>10</xdr:col>
      <xdr:colOff>530678</xdr:colOff>
      <xdr:row>21</xdr:row>
      <xdr:rowOff>59871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ackgroundRemoval t="0" b="100000" l="0" r="96992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1392" y="2128971"/>
          <a:ext cx="966107" cy="706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272143</xdr:colOff>
      <xdr:row>24</xdr:row>
      <xdr:rowOff>321453</xdr:rowOff>
    </xdr:from>
    <xdr:to>
      <xdr:col>10</xdr:col>
      <xdr:colOff>326571</xdr:colOff>
      <xdr:row>30</xdr:row>
      <xdr:rowOff>32655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0" b="97788" l="565" r="100000">
                      <a14:foregroundMark x1="92090" y1="12832" x2="93220" y2="16814"/>
                      <a14:foregroundMark x1="81356" y1="15487" x2="83616" y2="17699"/>
                      <a14:foregroundMark x1="18644" y1="12389" x2="16949" y2="16372"/>
                      <a14:foregroundMark x1="9040" y1="9735" x2="5650" y2="12832"/>
                      <a14:backgroundMark x1="37853" y1="6637" x2="39548" y2="6637"/>
                      <a14:backgroundMark x1="59322" y1="5310" x2="60452" y2="7080"/>
                      <a14:backgroundMark x1="59887" y1="34513" x2="60452" y2="33186"/>
                      <a14:backgroundMark x1="37853" y1="32743" x2="39548" y2="32743"/>
                      <a14:backgroundMark x1="44633" y1="55310" x2="45763" y2="51770"/>
                      <a14:backgroundMark x1="54237" y1="52655" x2="55932" y2="5442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6643" y="4240310"/>
          <a:ext cx="666749" cy="854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487590</xdr:colOff>
      <xdr:row>11</xdr:row>
      <xdr:rowOff>102343</xdr:rowOff>
    </xdr:from>
    <xdr:to>
      <xdr:col>16</xdr:col>
      <xdr:colOff>52161</xdr:colOff>
      <xdr:row>20</xdr:row>
      <xdr:rowOff>38554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ackgroundRemoval t="0" b="95648" l="2906" r="99316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3697" y="1898486"/>
          <a:ext cx="789214" cy="1405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421820</xdr:colOff>
      <xdr:row>30</xdr:row>
      <xdr:rowOff>13608</xdr:rowOff>
    </xdr:from>
    <xdr:to>
      <xdr:col>10</xdr:col>
      <xdr:colOff>459866</xdr:colOff>
      <xdr:row>36</xdr:row>
      <xdr:rowOff>9526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868" b="100000" l="260" r="98440">
                      <a14:foregroundMark x1="28479" y1="57019" x2="53706" y2="31114"/>
                      <a14:foregroundMark x1="45124" y1="65991" x2="73992" y2="32417"/>
                      <a14:foregroundMark x1="19116" y1="51809" x2="38882" y2="63386"/>
                      <a14:foregroundMark x1="21456" y1="50507" x2="52926" y2="12880"/>
                      <a14:foregroundMark x1="56437" y1="11722" x2="60338" y2="13314"/>
                      <a14:foregroundMark x1="82575" y1="13314" x2="91547" y2="20695"/>
                      <a14:foregroundMark x1="89207" y1="18958" x2="93368" y2="18958"/>
                      <a14:foregroundMark x1="64239" y1="7815" x2="77503" y2="9986"/>
                      <a14:foregroundMark x1="77113" y1="10854" x2="81795" y2="12446"/>
                      <a14:foregroundMark x1="59168" y1="8683" x2="68140" y2="6078"/>
                      <a14:foregroundMark x1="68921" y1="7381" x2="77503" y2="8249"/>
                      <a14:foregroundMark x1="77893" y1="7381" x2="90377" y2="14616"/>
                      <a14:backgroundMark x1="57997" y1="87988" x2="66580" y2="73372"/>
                      <a14:backgroundMark x1="60728" y1="74674" x2="80624" y2="50507"/>
                      <a14:backgroundMark x1="76723" y1="52677" x2="82965" y2="48770"/>
                      <a14:backgroundMark x1="38492" y1="91896" x2="50195" y2="95803"/>
                      <a14:backgroundMark x1="95066" y1="10219" x2="82895" y2="474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3999" y="5075465"/>
          <a:ext cx="1262688" cy="1138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65770</xdr:colOff>
      <xdr:row>12</xdr:row>
      <xdr:rowOff>74840</xdr:rowOff>
    </xdr:from>
    <xdr:to>
      <xdr:col>20</xdr:col>
      <xdr:colOff>57960</xdr:colOff>
      <xdr:row>20</xdr:row>
      <xdr:rowOff>117929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0" b="100000" l="0" r="962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3484" y="2034269"/>
          <a:ext cx="604512" cy="1349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127000</xdr:rowOff>
    </xdr:from>
    <xdr:to>
      <xdr:col>4</xdr:col>
      <xdr:colOff>313872</xdr:colOff>
      <xdr:row>6</xdr:row>
      <xdr:rowOff>13106</xdr:rowOff>
    </xdr:to>
    <xdr:pic>
      <xdr:nvPicPr>
        <xdr:cNvPr id="45" name="Рисунок 44"/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7274" t="14121" r="73986" b="74071"/>
        <a:stretch/>
      </xdr:blipFill>
      <xdr:spPr>
        <a:xfrm>
          <a:off x="38100" y="292100"/>
          <a:ext cx="2714172" cy="876706"/>
        </a:xfrm>
        <a:prstGeom prst="rect">
          <a:avLst/>
        </a:prstGeom>
      </xdr:spPr>
    </xdr:pic>
    <xdr:clientData/>
  </xdr:twoCellAnchor>
  <xdr:twoCellAnchor editAs="oneCell">
    <xdr:from>
      <xdr:col>31</xdr:col>
      <xdr:colOff>111526</xdr:colOff>
      <xdr:row>0</xdr:row>
      <xdr:rowOff>122464</xdr:rowOff>
    </xdr:from>
    <xdr:to>
      <xdr:col>37</xdr:col>
      <xdr:colOff>426763</xdr:colOff>
      <xdr:row>18</xdr:row>
      <xdr:rowOff>135251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8889383" y="122464"/>
          <a:ext cx="3989166" cy="29519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50800</xdr:colOff>
      <xdr:row>26</xdr:row>
      <xdr:rowOff>127000</xdr:rowOff>
    </xdr:from>
    <xdr:to>
      <xdr:col>25</xdr:col>
      <xdr:colOff>527050</xdr:colOff>
      <xdr:row>35</xdr:row>
      <xdr:rowOff>95250</xdr:rowOff>
    </xdr:to>
    <xdr:sp macro="" textlink="">
      <xdr:nvSpPr>
        <xdr:cNvPr id="2" name="TextBox 1"/>
        <xdr:cNvSpPr txBox="1"/>
      </xdr:nvSpPr>
      <xdr:spPr>
        <a:xfrm>
          <a:off x="11023600" y="4419600"/>
          <a:ext cx="4743450" cy="1454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571500</xdr:colOff>
      <xdr:row>6</xdr:row>
      <xdr:rowOff>13607</xdr:rowOff>
    </xdr:from>
    <xdr:to>
      <xdr:col>29</xdr:col>
      <xdr:colOff>13608</xdr:colOff>
      <xdr:row>11</xdr:row>
      <xdr:rowOff>55374</xdr:rowOff>
    </xdr:to>
    <xdr:sp macro="" textlink="'Сводная таблица для диаграмм'!C288">
      <xdr:nvSpPr>
        <xdr:cNvPr id="4" name="TextBox 3"/>
        <xdr:cNvSpPr txBox="1"/>
      </xdr:nvSpPr>
      <xdr:spPr>
        <a:xfrm>
          <a:off x="571500" y="172357"/>
          <a:ext cx="16936358" cy="835517"/>
        </a:xfrm>
        <a:prstGeom prst="roundRect">
          <a:avLst>
            <a:gd name="adj" fmla="val 50000"/>
          </a:avLst>
        </a:prstGeom>
        <a:solidFill>
          <a:srgbClr val="FFCC88"/>
        </a:solidFill>
        <a:ln>
          <a:solidFill>
            <a:srgbClr val="FFC000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2C492743-19C4-4510-B1A7-20C7F6E07B66}" type="TxLink">
            <a:rPr lang="ru-RU" sz="2400" b="1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г.Мелитополь</a:t>
          </a:fld>
          <a:endParaRPr lang="ru-RU" sz="2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469900</xdr:colOff>
      <xdr:row>12</xdr:row>
      <xdr:rowOff>131330</xdr:rowOff>
    </xdr:from>
    <xdr:to>
      <xdr:col>29</xdr:col>
      <xdr:colOff>15875</xdr:colOff>
      <xdr:row>61</xdr:row>
      <xdr:rowOff>59170</xdr:rowOff>
    </xdr:to>
    <xdr:sp macro="" textlink="">
      <xdr:nvSpPr>
        <xdr:cNvPr id="3" name="Скругленный прямоугольник 2"/>
        <xdr:cNvSpPr/>
      </xdr:nvSpPr>
      <xdr:spPr>
        <a:xfrm>
          <a:off x="469900" y="1287030"/>
          <a:ext cx="17224375" cy="8017740"/>
        </a:xfrm>
        <a:prstGeom prst="roundRect">
          <a:avLst>
            <a:gd name="adj" fmla="val 0"/>
          </a:avLst>
        </a:prstGeom>
        <a:noFill/>
        <a:ln w="57150">
          <a:solidFill>
            <a:srgbClr val="FFB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204108</xdr:colOff>
      <xdr:row>35</xdr:row>
      <xdr:rowOff>65558</xdr:rowOff>
    </xdr:from>
    <xdr:to>
      <xdr:col>29</xdr:col>
      <xdr:colOff>326574</xdr:colOff>
      <xdr:row>59</xdr:row>
      <xdr:rowOff>54428</xdr:rowOff>
    </xdr:to>
    <xdr:graphicFrame macro="">
      <xdr:nvGraphicFramePr>
        <xdr:cNvPr id="23" name="Диаграмма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30</xdr:col>
      <xdr:colOff>108446</xdr:colOff>
      <xdr:row>24</xdr:row>
      <xdr:rowOff>18143</xdr:rowOff>
    </xdr:from>
    <xdr:to>
      <xdr:col>36</xdr:col>
      <xdr:colOff>469242</xdr:colOff>
      <xdr:row>55</xdr:row>
      <xdr:rowOff>161224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4" name="Муниципальное образование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478089" y="3937000"/>
              <a:ext cx="4034724" cy="52049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30</xdr:col>
      <xdr:colOff>94189</xdr:colOff>
      <xdr:row>56</xdr:row>
      <xdr:rowOff>81643</xdr:rowOff>
    </xdr:from>
    <xdr:to>
      <xdr:col>36</xdr:col>
      <xdr:colOff>453506</xdr:colOff>
      <xdr:row>60</xdr:row>
      <xdr:rowOff>136072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Дата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463832" y="9225643"/>
              <a:ext cx="4033245" cy="70757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>
    <xdr:from>
      <xdr:col>5</xdr:col>
      <xdr:colOff>222250</xdr:colOff>
      <xdr:row>16</xdr:row>
      <xdr:rowOff>15876</xdr:rowOff>
    </xdr:from>
    <xdr:to>
      <xdr:col>12</xdr:col>
      <xdr:colOff>1</xdr:colOff>
      <xdr:row>24</xdr:row>
      <xdr:rowOff>122466</xdr:rowOff>
    </xdr:to>
    <xdr:sp macro="" textlink="'Сводная таблица для диаграмм'!F330">
      <xdr:nvSpPr>
        <xdr:cNvPr id="22" name="Скругленный прямоугольник 21">
          <a:hlinkClick xmlns:r="http://schemas.openxmlformats.org/officeDocument/2006/relationships" r:id="rId2" tooltip="Порядок расчета показателя приведен в разделе &quot;Глоссарий&quot;"/>
        </xdr:cNvPr>
        <xdr:cNvSpPr/>
      </xdr:nvSpPr>
      <xdr:spPr>
        <a:xfrm>
          <a:off x="3238500" y="1762126"/>
          <a:ext cx="4000501" cy="1376590"/>
        </a:xfrm>
        <a:prstGeom prst="roundRect">
          <a:avLst>
            <a:gd name="adj" fmla="val 50000"/>
          </a:avLst>
        </a:prstGeom>
        <a:solidFill>
          <a:srgbClr val="FFBB4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DE62CA0D-1C79-4871-A1D2-7D2C65AC50B4}" type="TxLink">
            <a:rPr lang="ru-RU" sz="20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pPr algn="ctr"/>
            <a:t>Обеспеченность инфраструктурой: 15,8 ед. на тыс. жителей</a:t>
          </a:fld>
          <a:endParaRPr lang="ru-RU" sz="20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18</xdr:col>
      <xdr:colOff>408215</xdr:colOff>
      <xdr:row>14</xdr:row>
      <xdr:rowOff>13606</xdr:rowOff>
    </xdr:from>
    <xdr:to>
      <xdr:col>24</xdr:col>
      <xdr:colOff>231323</xdr:colOff>
      <xdr:row>35</xdr:row>
      <xdr:rowOff>43295</xdr:rowOff>
    </xdr:to>
    <xdr:graphicFrame macro="">
      <xdr:nvGraphicFramePr>
        <xdr:cNvPr id="26" name="Диаграмма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429078</xdr:colOff>
      <xdr:row>25</xdr:row>
      <xdr:rowOff>81643</xdr:rowOff>
    </xdr:from>
    <xdr:to>
      <xdr:col>18</xdr:col>
      <xdr:colOff>122463</xdr:colOff>
      <xdr:row>57</xdr:row>
      <xdr:rowOff>108855</xdr:rowOff>
    </xdr:to>
    <xdr:grpSp>
      <xdr:nvGrpSpPr>
        <xdr:cNvPr id="6" name="Группа 5"/>
        <xdr:cNvGrpSpPr/>
      </xdr:nvGrpSpPr>
      <xdr:grpSpPr>
        <a:xfrm>
          <a:off x="429078" y="4163786"/>
          <a:ext cx="11191421" cy="5252355"/>
          <a:chOff x="2146938" y="4062349"/>
          <a:chExt cx="14182034" cy="5000007"/>
        </a:xfrm>
        <a:solidFill>
          <a:srgbClr val="FFC000"/>
        </a:solidFill>
      </xdr:grpSpPr>
      <xdr:graphicFrame macro="">
        <xdr:nvGraphicFramePr>
          <xdr:cNvPr id="27" name="Диаграмма 26"/>
          <xdr:cNvGraphicFramePr>
            <a:graphicFrameLocks/>
          </xdr:cNvGraphicFramePr>
        </xdr:nvGraphicFramePr>
        <xdr:xfrm>
          <a:off x="2146938" y="4200511"/>
          <a:ext cx="6244444" cy="440129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18" name="Диаграмма 17"/>
          <xdr:cNvGraphicFramePr>
            <a:graphicFrameLocks/>
          </xdr:cNvGraphicFramePr>
        </xdr:nvGraphicFramePr>
        <xdr:xfrm>
          <a:off x="8151078" y="4062349"/>
          <a:ext cx="8177894" cy="500000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  <xdr:twoCellAnchor>
    <xdr:from>
      <xdr:col>24</xdr:col>
      <xdr:colOff>0</xdr:colOff>
      <xdr:row>40</xdr:row>
      <xdr:rowOff>163284</xdr:rowOff>
    </xdr:from>
    <xdr:to>
      <xdr:col>28</xdr:col>
      <xdr:colOff>503463</xdr:colOff>
      <xdr:row>48</xdr:row>
      <xdr:rowOff>95248</xdr:rowOff>
    </xdr:to>
    <xdr:sp macro="" textlink="'Сводная таблица для диаграмм'!C318">
      <xdr:nvSpPr>
        <xdr:cNvPr id="12" name="Скругленный прямоугольник 11"/>
        <xdr:cNvSpPr/>
      </xdr:nvSpPr>
      <xdr:spPr>
        <a:xfrm>
          <a:off x="14695714" y="6694713"/>
          <a:ext cx="2952749" cy="1238249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D053CFC-256F-4EB6-9DF8-AD89B1F5C64A}" type="TxLink">
            <a:rPr lang="ru-RU" sz="20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Индекс ФД, балл 
(из 100 возможных)</a:t>
          </a:fld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23</xdr:col>
      <xdr:colOff>517072</xdr:colOff>
      <xdr:row>19</xdr:row>
      <xdr:rowOff>4535</xdr:rowOff>
    </xdr:from>
    <xdr:to>
      <xdr:col>28</xdr:col>
      <xdr:colOff>421821</xdr:colOff>
      <xdr:row>29</xdr:row>
      <xdr:rowOff>149678</xdr:rowOff>
    </xdr:to>
    <xdr:sp macro="" textlink="'Сводная таблица для диаграмм'!C291">
      <xdr:nvSpPr>
        <xdr:cNvPr id="34" name="Скругленный прямоугольник 33"/>
        <xdr:cNvSpPr/>
      </xdr:nvSpPr>
      <xdr:spPr>
        <a:xfrm>
          <a:off x="14391822" y="2227035"/>
          <a:ext cx="2920999" cy="173264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5885316-F4B7-4C73-B5D5-0FF41EFAB5AE}" type="TxLink">
            <a:rPr lang="ru-RU" sz="20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Обеспеченность платежными терминалами и кассами БПА, ед. на 100 тыс. жителей </a:t>
          </a:fld>
          <a:endParaRPr lang="ru-RU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30</xdr:col>
      <xdr:colOff>81643</xdr:colOff>
      <xdr:row>20</xdr:row>
      <xdr:rowOff>122466</xdr:rowOff>
    </xdr:from>
    <xdr:to>
      <xdr:col>36</xdr:col>
      <xdr:colOff>449036</xdr:colOff>
      <xdr:row>24</xdr:row>
      <xdr:rowOff>1</xdr:rowOff>
    </xdr:to>
    <xdr:sp macro="" textlink="">
      <xdr:nvSpPr>
        <xdr:cNvPr id="31" name="TextBox 30"/>
        <xdr:cNvSpPr txBox="1"/>
      </xdr:nvSpPr>
      <xdr:spPr>
        <a:xfrm>
          <a:off x="18451286" y="3388180"/>
          <a:ext cx="4041321" cy="5306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2400">
              <a:latin typeface="Arial" panose="020B0604020202020204" pitchFamily="34" charset="0"/>
              <a:cs typeface="Arial" panose="020B0604020202020204" pitchFamily="34" charset="0"/>
            </a:rPr>
            <a:t>Выбо</a:t>
          </a:r>
          <a:r>
            <a:rPr lang="ru-RU" sz="2400" baseline="0">
              <a:latin typeface="Arial" panose="020B0604020202020204" pitchFamily="34" charset="0"/>
              <a:cs typeface="Arial" panose="020B0604020202020204" pitchFamily="34" charset="0"/>
            </a:rPr>
            <a:t>р муниципалитета</a:t>
          </a:r>
          <a:endParaRPr lang="ru-R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23</xdr:col>
      <xdr:colOff>571500</xdr:colOff>
      <xdr:row>48</xdr:row>
      <xdr:rowOff>156481</xdr:rowOff>
    </xdr:from>
    <xdr:to>
      <xdr:col>28</xdr:col>
      <xdr:colOff>444500</xdr:colOff>
      <xdr:row>57</xdr:row>
      <xdr:rowOff>111124</xdr:rowOff>
    </xdr:to>
    <xdr:sp macro="" textlink="">
      <xdr:nvSpPr>
        <xdr:cNvPr id="5" name="Скругленный прямоугольник 4">
          <a:hlinkClick xmlns:r="http://schemas.openxmlformats.org/officeDocument/2006/relationships" r:id="rId6"/>
        </xdr:cNvPr>
        <xdr:cNvSpPr/>
      </xdr:nvSpPr>
      <xdr:spPr>
        <a:xfrm>
          <a:off x="14446250" y="6982731"/>
          <a:ext cx="2889250" cy="1383393"/>
        </a:xfrm>
        <a:prstGeom prst="roundRect">
          <a:avLst>
            <a:gd name="adj" fmla="val 50000"/>
          </a:avLst>
        </a:prstGeom>
        <a:solidFill>
          <a:srgbClr val="FFBB4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Детализированная</a:t>
          </a:r>
          <a:r>
            <a:rPr lang="ru-RU" sz="2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информация по </a:t>
          </a:r>
          <a:r>
            <a:rPr lang="ru-RU" sz="2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объектам (ТСТ)</a:t>
          </a:r>
        </a:p>
      </xdr:txBody>
    </xdr:sp>
    <xdr:clientData/>
  </xdr:twoCellAnchor>
  <xdr:twoCellAnchor>
    <xdr:from>
      <xdr:col>1</xdr:col>
      <xdr:colOff>68036</xdr:colOff>
      <xdr:row>50</xdr:row>
      <xdr:rowOff>0</xdr:rowOff>
    </xdr:from>
    <xdr:to>
      <xdr:col>17</xdr:col>
      <xdr:colOff>489857</xdr:colOff>
      <xdr:row>55</xdr:row>
      <xdr:rowOff>40821</xdr:rowOff>
    </xdr:to>
    <xdr:sp macro="" textlink="">
      <xdr:nvSpPr>
        <xdr:cNvPr id="7" name="Скругленный прямоугольник 6">
          <a:hlinkClick xmlns:r="http://schemas.openxmlformats.org/officeDocument/2006/relationships" r:id="rId2" tooltip="Порядок расчета показателя приведен в разделе &quot;Глоссарий&quot;"/>
        </xdr:cNvPr>
        <xdr:cNvSpPr/>
      </xdr:nvSpPr>
      <xdr:spPr>
        <a:xfrm>
          <a:off x="680357" y="7347857"/>
          <a:ext cx="10218964" cy="85725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7</xdr:col>
      <xdr:colOff>196131</xdr:colOff>
      <xdr:row>55</xdr:row>
      <xdr:rowOff>77947</xdr:rowOff>
    </xdr:from>
    <xdr:to>
      <xdr:col>8</xdr:col>
      <xdr:colOff>345810</xdr:colOff>
      <xdr:row>60</xdr:row>
      <xdr:rowOff>26360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2622" b="97753" l="3371" r="97753">
                      <a14:foregroundMark x1="24345" y1="22472" x2="47940" y2="18727"/>
                      <a14:foregroundMark x1="20225" y1="28090" x2="79775" y2="28090"/>
                      <a14:foregroundMark x1="8989" y1="92509" x2="80899" y2="92509"/>
                      <a14:foregroundMark x1="38951" y1="14981" x2="51311" y2="8989"/>
                      <a14:foregroundMark x1="20599" y1="81648" x2="20599" y2="51311"/>
                      <a14:foregroundMark x1="50562" y1="52060" x2="50562" y2="78652"/>
                      <a14:foregroundMark x1="80524" y1="50936" x2="79026" y2="79775"/>
                      <a14:foregroundMark x1="14981" y1="41948" x2="25094" y2="43446"/>
                      <a14:foregroundMark x1="46442" y1="41948" x2="52809" y2="42322"/>
                      <a14:foregroundMark x1="79026" y1="43446" x2="82397" y2="43071"/>
                      <a14:foregroundMark x1="17978" y1="86891" x2="25094" y2="87640"/>
                      <a14:foregroundMark x1="47566" y1="86517" x2="53184" y2="86517"/>
                      <a14:foregroundMark x1="76779" y1="86891" x2="84644" y2="87640"/>
                    </a14:backgroundRemoval>
                  </a14:imgEffect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381" y="9058661"/>
          <a:ext cx="762000" cy="764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100880</xdr:colOff>
      <xdr:row>55</xdr:row>
      <xdr:rowOff>54428</xdr:rowOff>
    </xdr:from>
    <xdr:to>
      <xdr:col>10</xdr:col>
      <xdr:colOff>209738</xdr:colOff>
      <xdr:row>60</xdr:row>
      <xdr:rowOff>26964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9" cstate="print">
          <a:duotone>
            <a:prstClr val="black"/>
            <a:schemeClr val="accent6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1773" y="9035142"/>
          <a:ext cx="721179" cy="788965"/>
        </a:xfrm>
        <a:prstGeom prst="rect">
          <a:avLst/>
        </a:prstGeom>
      </xdr:spPr>
    </xdr:pic>
    <xdr:clientData/>
  </xdr:twoCellAnchor>
  <xdr:twoCellAnchor editAs="oneCell">
    <xdr:from>
      <xdr:col>5</xdr:col>
      <xdr:colOff>353786</xdr:colOff>
      <xdr:row>55</xdr:row>
      <xdr:rowOff>20765</xdr:rowOff>
    </xdr:from>
    <xdr:to>
      <xdr:col>6</xdr:col>
      <xdr:colOff>464050</xdr:colOff>
      <xdr:row>60</xdr:row>
      <xdr:rowOff>73412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2062" b="100000" l="1235" r="97531">
                      <a14:foregroundMark x1="14815" y1="41237" x2="24691" y2="39175"/>
                      <a14:foregroundMark x1="9877" y1="63918" x2="11111" y2="58763"/>
                      <a14:foregroundMark x1="38272" y1="68041" x2="37037" y2="59794"/>
                      <a14:foregroundMark x1="62963" y1="69072" x2="59259" y2="60825"/>
                      <a14:foregroundMark x1="87654" y1="70103" x2="82716" y2="61856"/>
                      <a14:foregroundMark x1="19753" y1="91753" x2="39506" y2="91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5393" y="9001479"/>
          <a:ext cx="722586" cy="869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231320</xdr:colOff>
      <xdr:row>44</xdr:row>
      <xdr:rowOff>122464</xdr:rowOff>
    </xdr:from>
    <xdr:to>
      <xdr:col>22</xdr:col>
      <xdr:colOff>74521</xdr:colOff>
      <xdr:row>49</xdr:row>
      <xdr:rowOff>13925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599" b="100000" l="1186" r="100000">
                      <a14:foregroundMark x1="88538" y1="18563" x2="65217" y2="85030"/>
                      <a14:foregroundMark x1="63241" y1="17365" x2="88538" y2="89820"/>
                      <a14:foregroundMark x1="67589" y1="17365" x2="86166" y2="17365"/>
                      <a14:foregroundMark x1="63241" y1="25749" x2="62846" y2="86826"/>
                      <a14:foregroundMark x1="62055" y1="31138" x2="62055" y2="86826"/>
                      <a14:foregroundMark x1="64032" y1="91018" x2="88933" y2="92216"/>
                      <a14:foregroundMark x1="62055" y1="88024" x2="62846" y2="92216"/>
                      <a14:backgroundMark x1="47826" y1="10778" x2="56126" y2="4491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3999" y="7307035"/>
          <a:ext cx="1067843" cy="707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20</xdr:row>
      <xdr:rowOff>27214</xdr:rowOff>
    </xdr:from>
    <xdr:to>
      <xdr:col>21</xdr:col>
      <xdr:colOff>604512</xdr:colOff>
      <xdr:row>28</xdr:row>
      <xdr:rowOff>74839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0" b="100000" l="0" r="962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2476500"/>
          <a:ext cx="604512" cy="1353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127000</xdr:colOff>
      <xdr:row>0</xdr:row>
      <xdr:rowOff>127000</xdr:rowOff>
    </xdr:from>
    <xdr:to>
      <xdr:col>4</xdr:col>
      <xdr:colOff>402772</xdr:colOff>
      <xdr:row>6</xdr:row>
      <xdr:rowOff>13106</xdr:rowOff>
    </xdr:to>
    <xdr:pic>
      <xdr:nvPicPr>
        <xdr:cNvPr id="28" name="Рисунок 27"/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7274" t="14121" r="73986" b="74071"/>
        <a:stretch/>
      </xdr:blipFill>
      <xdr:spPr>
        <a:xfrm>
          <a:off x="127000" y="457200"/>
          <a:ext cx="2714172" cy="876706"/>
        </a:xfrm>
        <a:prstGeom prst="rect">
          <a:avLst/>
        </a:prstGeom>
      </xdr:spPr>
    </xdr:pic>
    <xdr:clientData/>
  </xdr:twoCellAnchor>
  <xdr:twoCellAnchor editAs="oneCell">
    <xdr:from>
      <xdr:col>30</xdr:col>
      <xdr:colOff>82850</xdr:colOff>
      <xdr:row>3</xdr:row>
      <xdr:rowOff>24072</xdr:rowOff>
    </xdr:from>
    <xdr:to>
      <xdr:col>36</xdr:col>
      <xdr:colOff>163286</xdr:colOff>
      <xdr:row>20</xdr:row>
      <xdr:rowOff>26395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928743" y="513929"/>
          <a:ext cx="3754364" cy="27781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180522</xdr:colOff>
      <xdr:row>5</xdr:row>
      <xdr:rowOff>19456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274" t="14121" r="73986" b="74071"/>
        <a:stretch/>
      </xdr:blipFill>
      <xdr:spPr>
        <a:xfrm>
          <a:off x="0" y="0"/>
          <a:ext cx="2704647" cy="85289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112258</xdr:rowOff>
    </xdr:from>
    <xdr:to>
      <xdr:col>1</xdr:col>
      <xdr:colOff>1430111</xdr:colOff>
      <xdr:row>6</xdr:row>
      <xdr:rowOff>245608</xdr:rowOff>
    </xdr:to>
    <xdr:sp macro="" textlink="">
      <xdr:nvSpPr>
        <xdr:cNvPr id="3" name="Скругленный прямоугольник 2">
          <a:hlinkClick xmlns:r="http://schemas.openxmlformats.org/officeDocument/2006/relationships" r:id="rId2"/>
        </xdr:cNvPr>
        <xdr:cNvSpPr/>
      </xdr:nvSpPr>
      <xdr:spPr>
        <a:xfrm>
          <a:off x="0" y="945696"/>
          <a:ext cx="3954236" cy="621506"/>
        </a:xfrm>
        <a:prstGeom prst="roundRect">
          <a:avLst>
            <a:gd name="adj" fmla="val 50000"/>
          </a:avLst>
        </a:prstGeom>
        <a:solidFill>
          <a:srgbClr val="FFBB4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Муниципалитеты</a:t>
          </a:r>
        </a:p>
      </xdr:txBody>
    </xdr:sp>
    <xdr:clientData/>
  </xdr:twoCellAnchor>
  <xdr:twoCellAnchor>
    <xdr:from>
      <xdr:col>3</xdr:col>
      <xdr:colOff>8850086</xdr:colOff>
      <xdr:row>5</xdr:row>
      <xdr:rowOff>111579</xdr:rowOff>
    </xdr:from>
    <xdr:to>
      <xdr:col>3</xdr:col>
      <xdr:colOff>12089947</xdr:colOff>
      <xdr:row>6</xdr:row>
      <xdr:rowOff>244929</xdr:rowOff>
    </xdr:to>
    <xdr:sp macro="" textlink="">
      <xdr:nvSpPr>
        <xdr:cNvPr id="4" name="Скругленный прямоугольник 3">
          <a:hlinkClick xmlns:r="http://schemas.openxmlformats.org/officeDocument/2006/relationships" r:id="rId3"/>
        </xdr:cNvPr>
        <xdr:cNvSpPr/>
      </xdr:nvSpPr>
      <xdr:spPr>
        <a:xfrm>
          <a:off x="18041711" y="945017"/>
          <a:ext cx="3239861" cy="621506"/>
        </a:xfrm>
        <a:prstGeom prst="roundRect">
          <a:avLst>
            <a:gd name="adj" fmla="val 50000"/>
          </a:avLst>
        </a:prstGeom>
        <a:solidFill>
          <a:srgbClr val="FFBB4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Обеспеченность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13607</xdr:colOff>
      <xdr:row>15</xdr:row>
      <xdr:rowOff>39687</xdr:rowOff>
    </xdr:from>
    <xdr:to>
      <xdr:col>10</xdr:col>
      <xdr:colOff>920750</xdr:colOff>
      <xdr:row>21</xdr:row>
      <xdr:rowOff>15875</xdr:rowOff>
    </xdr:to>
    <xdr:sp macro="" textlink="">
      <xdr:nvSpPr>
        <xdr:cNvPr id="5" name="Скругленный прямоугольник 4">
          <a:hlinkClick xmlns:r="http://schemas.openxmlformats.org/officeDocument/2006/relationships" r:id="rId1" tooltip="Порядок расчета показателя приведен в разделе &quot;Глоссарий&quot;"/>
        </xdr:cNvPr>
        <xdr:cNvSpPr/>
      </xdr:nvSpPr>
      <xdr:spPr>
        <a:xfrm>
          <a:off x="1823357" y="2436812"/>
          <a:ext cx="5368018" cy="2357438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206376</xdr:colOff>
      <xdr:row>13</xdr:row>
      <xdr:rowOff>111125</xdr:rowOff>
    </xdr:from>
    <xdr:to>
      <xdr:col>35</xdr:col>
      <xdr:colOff>571500</xdr:colOff>
      <xdr:row>63</xdr:row>
      <xdr:rowOff>127000</xdr:rowOff>
    </xdr:to>
    <xdr:sp macro="" textlink="">
      <xdr:nvSpPr>
        <xdr:cNvPr id="3" name="Скругленный прямоугольник 2"/>
        <xdr:cNvSpPr/>
      </xdr:nvSpPr>
      <xdr:spPr>
        <a:xfrm>
          <a:off x="206376" y="2174875"/>
          <a:ext cx="23367999" cy="10207625"/>
        </a:xfrm>
        <a:prstGeom prst="roundRect">
          <a:avLst>
            <a:gd name="adj" fmla="val 0"/>
          </a:avLst>
        </a:prstGeom>
        <a:noFill/>
        <a:ln w="57150">
          <a:solidFill>
            <a:srgbClr val="FFB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oneCellAnchor>
    <xdr:from>
      <xdr:col>0</xdr:col>
      <xdr:colOff>368631</xdr:colOff>
      <xdr:row>6</xdr:row>
      <xdr:rowOff>0</xdr:rowOff>
    </xdr:from>
    <xdr:ext cx="20411744" cy="819665"/>
    <xdr:sp macro="" textlink="'Сводная таблица для диаграмм'!#REF!">
      <xdr:nvSpPr>
        <xdr:cNvPr id="13" name="TextBox 12">
          <a:hlinkClick xmlns:r="http://schemas.openxmlformats.org/officeDocument/2006/relationships" r:id="rId1" tooltip="Порядок расчета показателя приведен в разделе &quot;Глоссарий&quot;"/>
        </xdr:cNvPr>
        <xdr:cNvSpPr txBox="1"/>
      </xdr:nvSpPr>
      <xdr:spPr>
        <a:xfrm>
          <a:off x="368631" y="952500"/>
          <a:ext cx="20411744" cy="819665"/>
        </a:xfrm>
        <a:prstGeom prst="roundRect">
          <a:avLst>
            <a:gd name="adj" fmla="val 50000"/>
          </a:avLst>
        </a:prstGeom>
        <a:solidFill>
          <a:srgbClr val="FFCC88"/>
        </a:solidFill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E59822C3-090A-49FF-B1FC-1BF89157C054}" type="TxLink">
            <a:rPr lang="ru-RU" sz="2400" b="1" i="0" u="none" strike="noStrike">
              <a:solidFill>
                <a:sysClr val="windowText" lastClr="000000"/>
              </a:solidFill>
              <a:latin typeface="Arial"/>
              <a:cs typeface="Arial"/>
            </a:rPr>
            <a:pPr algn="ctr"/>
            <a:t>Общий рейтинг муниципальных образований (Индекс ФД)</a:t>
          </a:fld>
          <a:endParaRPr lang="ru-RU" sz="2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294410</xdr:colOff>
      <xdr:row>20</xdr:row>
      <xdr:rowOff>365125</xdr:rowOff>
    </xdr:from>
    <xdr:to>
      <xdr:col>35</xdr:col>
      <xdr:colOff>460375</xdr:colOff>
      <xdr:row>62</xdr:row>
      <xdr:rowOff>17317</xdr:rowOff>
    </xdr:to>
    <xdr:graphicFrame macro="">
      <xdr:nvGraphicFramePr>
        <xdr:cNvPr id="18" name="Диаграмма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588817</xdr:colOff>
      <xdr:row>15</xdr:row>
      <xdr:rowOff>603249</xdr:rowOff>
    </xdr:from>
    <xdr:to>
      <xdr:col>16</xdr:col>
      <xdr:colOff>142875</xdr:colOff>
      <xdr:row>20</xdr:row>
      <xdr:rowOff>333375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Дата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64442" y="3000374"/>
              <a:ext cx="1967058" cy="21590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>
    <xdr:from>
      <xdr:col>28</xdr:col>
      <xdr:colOff>369454</xdr:colOff>
      <xdr:row>16</xdr:row>
      <xdr:rowOff>242454</xdr:rowOff>
    </xdr:from>
    <xdr:to>
      <xdr:col>35</xdr:col>
      <xdr:colOff>222249</xdr:colOff>
      <xdr:row>19</xdr:row>
      <xdr:rowOff>269875</xdr:rowOff>
    </xdr:to>
    <xdr:sp macro="" textlink="">
      <xdr:nvSpPr>
        <xdr:cNvPr id="4" name="Скругленный прямоугольник 3">
          <a:hlinkClick xmlns:r="http://schemas.openxmlformats.org/officeDocument/2006/relationships" r:id="rId3"/>
        </xdr:cNvPr>
        <xdr:cNvSpPr/>
      </xdr:nvSpPr>
      <xdr:spPr>
        <a:xfrm>
          <a:off x="17736704" y="3036454"/>
          <a:ext cx="4075545" cy="1218046"/>
        </a:xfrm>
        <a:prstGeom prst="roundRect">
          <a:avLst>
            <a:gd name="adj" fmla="val 50000"/>
          </a:avLst>
        </a:prstGeom>
        <a:solidFill>
          <a:srgbClr val="FFBB4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4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Рейтинг в разрезе показателей</a:t>
          </a:r>
        </a:p>
      </xdr:txBody>
    </xdr:sp>
    <xdr:clientData/>
  </xdr:twoCellAnchor>
  <xdr:twoCellAnchor>
    <xdr:from>
      <xdr:col>18</xdr:col>
      <xdr:colOff>39688</xdr:colOff>
      <xdr:row>14</xdr:row>
      <xdr:rowOff>158750</xdr:rowOff>
    </xdr:from>
    <xdr:to>
      <xdr:col>26</xdr:col>
      <xdr:colOff>18824</xdr:colOff>
      <xdr:row>20</xdr:row>
      <xdr:rowOff>383268</xdr:rowOff>
    </xdr:to>
    <xdr:sp macro="" textlink="">
      <xdr:nvSpPr>
        <xdr:cNvPr id="14" name="Скругленный прямоугольник 13">
          <a:hlinkClick xmlns:r="http://schemas.openxmlformats.org/officeDocument/2006/relationships" r:id="rId1" tooltip="Порядок расчета показателя приведен в разделе &quot;Глоссарий&quot;"/>
        </xdr:cNvPr>
        <xdr:cNvSpPr/>
      </xdr:nvSpPr>
      <xdr:spPr>
        <a:xfrm>
          <a:off x="11136313" y="2381250"/>
          <a:ext cx="5043261" cy="2383518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4</xdr:col>
      <xdr:colOff>254001</xdr:colOff>
      <xdr:row>22</xdr:row>
      <xdr:rowOff>142874</xdr:rowOff>
    </xdr:from>
    <xdr:to>
      <xdr:col>8</xdr:col>
      <xdr:colOff>238124</xdr:colOff>
      <xdr:row>37</xdr:row>
      <xdr:rowOff>158747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410" b="95902" l="1594" r="98805">
                      <a14:foregroundMark x1="18327" y1="43852" x2="19920" y2="43852"/>
                      <a14:foregroundMark x1="33068" y1="49590" x2="33068" y2="51639"/>
                      <a14:foregroundMark x1="47012" y1="48361" x2="49402" y2="49590"/>
                      <a14:foregroundMark x1="61355" y1="42623" x2="61355" y2="42623"/>
                      <a14:foregroundMark x1="77689" y1="33607" x2="77689" y2="33607"/>
                      <a14:foregroundMark x1="71315" y1="58197" x2="71315" y2="58197"/>
                      <a14:foregroundMark x1="81275" y1="51230" x2="81275" y2="51230"/>
                      <a14:foregroundMark x1="19920" y1="25410" x2="22311" y2="26230"/>
                      <a14:foregroundMark x1="48207" y1="28689" x2="51793" y2="266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6" y="5079999"/>
          <a:ext cx="2397123" cy="2397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102577</xdr:colOff>
      <xdr:row>0</xdr:row>
      <xdr:rowOff>87923</xdr:rowOff>
    </xdr:from>
    <xdr:to>
      <xdr:col>4</xdr:col>
      <xdr:colOff>135095</xdr:colOff>
      <xdr:row>5</xdr:row>
      <xdr:rowOff>158667</xdr:rowOff>
    </xdr:to>
    <xdr:pic>
      <xdr:nvPicPr>
        <xdr:cNvPr id="21" name="Рисунок 20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7274" t="14121" r="73986" b="74071"/>
        <a:stretch/>
      </xdr:blipFill>
      <xdr:spPr>
        <a:xfrm>
          <a:off x="102577" y="87923"/>
          <a:ext cx="2714172" cy="8767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416874</xdr:colOff>
      <xdr:row>6</xdr:row>
      <xdr:rowOff>0</xdr:rowOff>
    </xdr:from>
    <xdr:ext cx="18014001" cy="819665"/>
    <xdr:sp macro="" textlink="'Сводная таблица для диаграмм'!B384">
      <xdr:nvSpPr>
        <xdr:cNvPr id="2" name="TextBox 1">
          <a:hlinkClick xmlns:r="http://schemas.openxmlformats.org/officeDocument/2006/relationships" r:id="rId1" tooltip="Порядок расчета показателя приведен в разделе &quot;Глоссарий&quot;"/>
        </xdr:cNvPr>
        <xdr:cNvSpPr txBox="1"/>
      </xdr:nvSpPr>
      <xdr:spPr>
        <a:xfrm>
          <a:off x="416874" y="158750"/>
          <a:ext cx="18014001" cy="819665"/>
        </a:xfrm>
        <a:prstGeom prst="roundRect">
          <a:avLst>
            <a:gd name="adj" fmla="val 50000"/>
          </a:avLst>
        </a:prstGeom>
        <a:solidFill>
          <a:srgbClr val="FFCC88"/>
        </a:solidFill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fld id="{A7B37168-14AA-49CF-B16D-CEBCFB828A07}" type="TxLink">
            <a:rPr lang="ru-RU" sz="2400" b="1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Рейтинг в разрезе показателей</a:t>
          </a:fld>
          <a:endParaRPr lang="ru-RU" sz="2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4</xdr:col>
      <xdr:colOff>523874</xdr:colOff>
      <xdr:row>21</xdr:row>
      <xdr:rowOff>41519</xdr:rowOff>
    </xdr:from>
    <xdr:to>
      <xdr:col>29</xdr:col>
      <xdr:colOff>269875</xdr:colOff>
      <xdr:row>61</xdr:row>
      <xdr:rowOff>127000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173183</xdr:colOff>
      <xdr:row>16</xdr:row>
      <xdr:rowOff>0</xdr:rowOff>
    </xdr:from>
    <xdr:to>
      <xdr:col>5</xdr:col>
      <xdr:colOff>0</xdr:colOff>
      <xdr:row>61</xdr:row>
      <xdr:rowOff>146538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Муниципальное образование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Муниципальное образование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3183" y="2828192"/>
              <a:ext cx="2904125" cy="8572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29</xdr:col>
      <xdr:colOff>333376</xdr:colOff>
      <xdr:row>21</xdr:row>
      <xdr:rowOff>95249</xdr:rowOff>
    </xdr:from>
    <xdr:to>
      <xdr:col>43</xdr:col>
      <xdr:colOff>523876</xdr:colOff>
      <xdr:row>60</xdr:row>
      <xdr:rowOff>102576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Показатель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Показатель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335626" y="4873624"/>
              <a:ext cx="8636000" cy="619857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15</xdr:col>
      <xdr:colOff>87922</xdr:colOff>
      <xdr:row>15</xdr:row>
      <xdr:rowOff>158750</xdr:rowOff>
    </xdr:from>
    <xdr:to>
      <xdr:col>19</xdr:col>
      <xdr:colOff>542191</xdr:colOff>
      <xdr:row>17</xdr:row>
      <xdr:rowOff>58616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Дата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374797" y="2555875"/>
              <a:ext cx="2867269" cy="6936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RU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>
    <xdr:from>
      <xdr:col>0</xdr:col>
      <xdr:colOff>81643</xdr:colOff>
      <xdr:row>12</xdr:row>
      <xdr:rowOff>68036</xdr:rowOff>
    </xdr:from>
    <xdr:to>
      <xdr:col>5</xdr:col>
      <xdr:colOff>81643</xdr:colOff>
      <xdr:row>16</xdr:row>
      <xdr:rowOff>0</xdr:rowOff>
    </xdr:to>
    <xdr:sp macro="" textlink="">
      <xdr:nvSpPr>
        <xdr:cNvPr id="15" name="TextBox 14"/>
        <xdr:cNvSpPr txBox="1"/>
      </xdr:nvSpPr>
      <xdr:spPr>
        <a:xfrm>
          <a:off x="81643" y="1211036"/>
          <a:ext cx="3061607" cy="830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2400">
              <a:latin typeface="Arial" panose="020B0604020202020204" pitchFamily="34" charset="0"/>
              <a:cs typeface="Arial" panose="020B0604020202020204" pitchFamily="34" charset="0"/>
            </a:rPr>
            <a:t>Выбо</a:t>
          </a:r>
          <a:r>
            <a:rPr lang="ru-RU" sz="2400" baseline="0">
              <a:latin typeface="Arial" panose="020B0604020202020204" pitchFamily="34" charset="0"/>
              <a:cs typeface="Arial" panose="020B0604020202020204" pitchFamily="34" charset="0"/>
            </a:rPr>
            <a:t>р </a:t>
          </a:r>
          <a:br>
            <a:rPr lang="ru-RU" sz="240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2400" baseline="0">
              <a:latin typeface="Arial" panose="020B0604020202020204" pitchFamily="34" charset="0"/>
              <a:cs typeface="Arial" panose="020B0604020202020204" pitchFamily="34" charset="0"/>
            </a:rPr>
            <a:t>муниципалитета</a:t>
          </a:r>
          <a:endParaRPr lang="ru-R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29</xdr:col>
      <xdr:colOff>317501</xdr:colOff>
      <xdr:row>19</xdr:row>
      <xdr:rowOff>123334</xdr:rowOff>
    </xdr:from>
    <xdr:to>
      <xdr:col>43</xdr:col>
      <xdr:colOff>523875</xdr:colOff>
      <xdr:row>20</xdr:row>
      <xdr:rowOff>263768</xdr:rowOff>
    </xdr:to>
    <xdr:sp macro="" textlink="">
      <xdr:nvSpPr>
        <xdr:cNvPr id="16" name="TextBox 15">
          <a:hlinkClick xmlns:r="http://schemas.openxmlformats.org/officeDocument/2006/relationships" r:id="rId3" tooltip="Описание отдельных показателей приведено в разделе &quot;Глоссарий&quot;"/>
        </xdr:cNvPr>
        <xdr:cNvSpPr txBox="1"/>
      </xdr:nvSpPr>
      <xdr:spPr>
        <a:xfrm>
          <a:off x="18319751" y="4107959"/>
          <a:ext cx="8651874" cy="5373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2400">
              <a:latin typeface="Arial" panose="020B0604020202020204" pitchFamily="34" charset="0"/>
              <a:cs typeface="Arial" panose="020B0604020202020204" pitchFamily="34" charset="0"/>
            </a:rPr>
            <a:t>Выбо</a:t>
          </a:r>
          <a:r>
            <a:rPr lang="ru-RU" sz="2400" baseline="0">
              <a:latin typeface="Arial" panose="020B0604020202020204" pitchFamily="34" charset="0"/>
              <a:cs typeface="Arial" panose="020B0604020202020204" pitchFamily="34" charset="0"/>
            </a:rPr>
            <a:t>р показателя</a:t>
          </a:r>
          <a:endParaRPr lang="ru-RU" sz="2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614415</xdr:colOff>
      <xdr:row>15</xdr:row>
      <xdr:rowOff>1310</xdr:rowOff>
    </xdr:from>
    <xdr:to>
      <xdr:col>14</xdr:col>
      <xdr:colOff>587202</xdr:colOff>
      <xdr:row>20</xdr:row>
      <xdr:rowOff>372104</xdr:rowOff>
    </xdr:to>
    <xdr:sp macro="" textlink="">
      <xdr:nvSpPr>
        <xdr:cNvPr id="17" name="Скругленный прямоугольник 16">
          <a:hlinkClick xmlns:r="http://schemas.openxmlformats.org/officeDocument/2006/relationships" r:id="rId3" tooltip="Порядок расчета показателя приведен в разделе &quot;Глоссарий&quot;"/>
        </xdr:cNvPr>
        <xdr:cNvSpPr/>
      </xdr:nvSpPr>
      <xdr:spPr>
        <a:xfrm>
          <a:off x="4307184" y="2433848"/>
          <a:ext cx="5116287" cy="234906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20</xdr:col>
      <xdr:colOff>35065</xdr:colOff>
      <xdr:row>14</xdr:row>
      <xdr:rowOff>141828</xdr:rowOff>
    </xdr:from>
    <xdr:to>
      <xdr:col>27</xdr:col>
      <xdr:colOff>599762</xdr:colOff>
      <xdr:row>20</xdr:row>
      <xdr:rowOff>366346</xdr:rowOff>
    </xdr:to>
    <xdr:sp macro="" textlink="">
      <xdr:nvSpPr>
        <xdr:cNvPr id="18" name="Скругленный прямоугольник 17">
          <a:hlinkClick xmlns:r="http://schemas.openxmlformats.org/officeDocument/2006/relationships" r:id="rId3" tooltip="Порядок расчета показателя приведен в разделе &quot;Глоссарий&quot;"/>
        </xdr:cNvPr>
        <xdr:cNvSpPr/>
      </xdr:nvSpPr>
      <xdr:spPr>
        <a:xfrm>
          <a:off x="12338190" y="2364328"/>
          <a:ext cx="5057322" cy="2383518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16</xdr:col>
      <xdr:colOff>285750</xdr:colOff>
      <xdr:row>17</xdr:row>
      <xdr:rowOff>161585</xdr:rowOff>
    </xdr:from>
    <xdr:to>
      <xdr:col>18</xdr:col>
      <xdr:colOff>494827</xdr:colOff>
      <xdr:row>21</xdr:row>
      <xdr:rowOff>18969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410" b="95902" l="1594" r="98805">
                      <a14:foregroundMark x1="18327" y1="43852" x2="19920" y2="43852"/>
                      <a14:foregroundMark x1="33068" y1="49590" x2="33068" y2="51639"/>
                      <a14:foregroundMark x1="47012" y1="48361" x2="49402" y2="49590"/>
                      <a14:foregroundMark x1="61355" y1="42623" x2="61355" y2="42623"/>
                      <a14:foregroundMark x1="77689" y1="33607" x2="77689" y2="33607"/>
                      <a14:foregroundMark x1="71315" y1="58197" x2="71315" y2="58197"/>
                      <a14:foregroundMark x1="81275" y1="51230" x2="81275" y2="51230"/>
                      <a14:foregroundMark x1="19920" y1="25410" x2="22311" y2="26230"/>
                      <a14:foregroundMark x1="48207" y1="28689" x2="51793" y2="266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2942" y="3385431"/>
          <a:ext cx="144000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40822</xdr:colOff>
      <xdr:row>0</xdr:row>
      <xdr:rowOff>108857</xdr:rowOff>
    </xdr:from>
    <xdr:to>
      <xdr:col>4</xdr:col>
      <xdr:colOff>305708</xdr:colOff>
      <xdr:row>6</xdr:row>
      <xdr:rowOff>5849</xdr:rowOff>
    </xdr:to>
    <xdr:pic>
      <xdr:nvPicPr>
        <xdr:cNvPr id="22" name="Рисунок 21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7274" t="14121" r="73986" b="74071"/>
        <a:stretch/>
      </xdr:blipFill>
      <xdr:spPr>
        <a:xfrm>
          <a:off x="40822" y="108857"/>
          <a:ext cx="2714172" cy="876706"/>
        </a:xfrm>
        <a:prstGeom prst="rect">
          <a:avLst/>
        </a:prstGeom>
      </xdr:spPr>
    </xdr:pic>
    <xdr:clientData/>
  </xdr:twoCellAnchor>
  <xdr:twoCellAnchor editAs="oneCell">
    <xdr:from>
      <xdr:col>32</xdr:col>
      <xdr:colOff>95249</xdr:colOff>
      <xdr:row>1</xdr:row>
      <xdr:rowOff>15876</xdr:rowOff>
    </xdr:from>
    <xdr:to>
      <xdr:col>43</xdr:col>
      <xdr:colOff>47625</xdr:colOff>
      <xdr:row>19</xdr:row>
      <xdr:rowOff>160585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907249" y="174626"/>
          <a:ext cx="6588126" cy="397058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214312</xdr:colOff>
      <xdr:row>76</xdr:row>
      <xdr:rowOff>0</xdr:rowOff>
    </xdr:from>
    <xdr:to>
      <xdr:col>31</xdr:col>
      <xdr:colOff>95250</xdr:colOff>
      <xdr:row>96</xdr:row>
      <xdr:rowOff>0</xdr:rowOff>
    </xdr:to>
    <xdr:sp macro="" textlink="">
      <xdr:nvSpPr>
        <xdr:cNvPr id="10" name="TextBox 9"/>
        <xdr:cNvSpPr txBox="1"/>
      </xdr:nvSpPr>
      <xdr:spPr>
        <a:xfrm>
          <a:off x="8056562" y="12065000"/>
          <a:ext cx="10739438" cy="3175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oneCellAnchor>
    <xdr:from>
      <xdr:col>0</xdr:col>
      <xdr:colOff>517070</xdr:colOff>
      <xdr:row>6</xdr:row>
      <xdr:rowOff>0</xdr:rowOff>
    </xdr:from>
    <xdr:ext cx="23168430" cy="819665"/>
    <xdr:sp macro="" textlink="">
      <xdr:nvSpPr>
        <xdr:cNvPr id="2" name="TextBox 1"/>
        <xdr:cNvSpPr txBox="1"/>
      </xdr:nvSpPr>
      <xdr:spPr>
        <a:xfrm>
          <a:off x="517070" y="158750"/>
          <a:ext cx="23168430" cy="819665"/>
        </a:xfrm>
        <a:prstGeom prst="roundRect">
          <a:avLst>
            <a:gd name="adj" fmla="val 50000"/>
          </a:avLst>
        </a:prstGeom>
        <a:solidFill>
          <a:srgbClr val="FFCC88"/>
        </a:solidFill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ru-RU" sz="2400" b="1" i="0" u="none" strike="noStrike">
              <a:solidFill>
                <a:sysClr val="windowText" lastClr="000000"/>
              </a:solidFill>
              <a:latin typeface="Arial"/>
              <a:cs typeface="Arial"/>
            </a:rPr>
            <a:t>Глоссарий</a:t>
          </a:r>
        </a:p>
      </xdr:txBody>
    </xdr:sp>
    <xdr:clientData/>
  </xdr:oneCellAnchor>
  <xdr:twoCellAnchor>
    <xdr:from>
      <xdr:col>15</xdr:col>
      <xdr:colOff>222250</xdr:colOff>
      <xdr:row>12</xdr:row>
      <xdr:rowOff>149679</xdr:rowOff>
    </xdr:from>
    <xdr:to>
      <xdr:col>39</xdr:col>
      <xdr:colOff>190819</xdr:colOff>
      <xdr:row>18</xdr:row>
      <xdr:rowOff>0</xdr:rowOff>
    </xdr:to>
    <xdr:sp macro="" textlink="">
      <xdr:nvSpPr>
        <xdr:cNvPr id="4" name="Скругленный прямоугольник 3"/>
        <xdr:cNvSpPr/>
      </xdr:nvSpPr>
      <xdr:spPr>
        <a:xfrm>
          <a:off x="9271000" y="1260929"/>
          <a:ext cx="14446569" cy="849600"/>
        </a:xfrm>
        <a:prstGeom prst="roundRect">
          <a:avLst>
            <a:gd name="adj" fmla="val 50000"/>
          </a:avLst>
        </a:prstGeom>
        <a:solidFill>
          <a:srgbClr val="FFBB44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Порядок расчета отдельных показателей</a:t>
          </a:r>
        </a:p>
      </xdr:txBody>
    </xdr:sp>
    <xdr:clientData/>
  </xdr:twoCellAnchor>
  <xdr:twoCellAnchor>
    <xdr:from>
      <xdr:col>0</xdr:col>
      <xdr:colOff>111125</xdr:colOff>
      <xdr:row>12</xdr:row>
      <xdr:rowOff>149678</xdr:rowOff>
    </xdr:from>
    <xdr:to>
      <xdr:col>14</xdr:col>
      <xdr:colOff>435752</xdr:colOff>
      <xdr:row>18</xdr:row>
      <xdr:rowOff>0</xdr:rowOff>
    </xdr:to>
    <xdr:sp macro="" textlink="">
      <xdr:nvSpPr>
        <xdr:cNvPr id="5" name="Скругленный прямоугольник 4"/>
        <xdr:cNvSpPr/>
      </xdr:nvSpPr>
      <xdr:spPr>
        <a:xfrm>
          <a:off x="111125" y="1260928"/>
          <a:ext cx="8770127" cy="802822"/>
        </a:xfrm>
        <a:prstGeom prst="roundRect">
          <a:avLst>
            <a:gd name="adj" fmla="val 50000"/>
          </a:avLst>
        </a:prstGeom>
        <a:solidFill>
          <a:srgbClr val="FFBB44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Описание</a:t>
          </a:r>
          <a:r>
            <a:rPr lang="ru-RU" sz="24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отдельных показателей</a:t>
          </a:r>
          <a:endParaRPr lang="ru-RU" sz="24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421822</xdr:colOff>
      <xdr:row>20</xdr:row>
      <xdr:rowOff>13608</xdr:rowOff>
    </xdr:from>
    <xdr:to>
      <xdr:col>14</xdr:col>
      <xdr:colOff>394607</xdr:colOff>
      <xdr:row>62</xdr:row>
      <xdr:rowOff>81643</xdr:rowOff>
    </xdr:to>
    <xdr:grpSp>
      <xdr:nvGrpSpPr>
        <xdr:cNvPr id="11" name="Группа 10"/>
        <xdr:cNvGrpSpPr/>
      </xdr:nvGrpSpPr>
      <xdr:grpSpPr>
        <a:xfrm>
          <a:off x="1025072" y="3188608"/>
          <a:ext cx="7815035" cy="6735535"/>
          <a:chOff x="1034143" y="2789465"/>
          <a:chExt cx="7932964" cy="6926035"/>
        </a:xfrm>
      </xdr:grpSpPr>
      <xdr:sp macro="" textlink="">
        <xdr:nvSpPr>
          <xdr:cNvPr id="6" name="TextBox 5"/>
          <xdr:cNvSpPr txBox="1"/>
        </xdr:nvSpPr>
        <xdr:spPr>
          <a:xfrm>
            <a:off x="1034143" y="6027966"/>
            <a:ext cx="2775857" cy="44903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2500">
                <a:latin typeface="Arial" panose="020B0604020202020204" pitchFamily="34" charset="0"/>
                <a:cs typeface="Arial" panose="020B0604020202020204" pitchFamily="34" charset="0"/>
              </a:rPr>
              <a:t>Банковский офис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4272641" y="2789465"/>
            <a:ext cx="4694466" cy="692603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1) </a:t>
            </a:r>
            <a:r>
              <a:rPr lang="ru-RU" sz="2000" b="1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филиал</a:t>
            </a:r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кредитной организации (обособленное подразделение, расположенное вне </a:t>
            </a:r>
            <a:r>
              <a:rPr lang="ru-RU" sz="18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места</a:t>
            </a:r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нахождения кредитной организации и осуществляющее от ее имени все или часть банковских операций, предусмотренных лицензией Банка России, выданной кредитной организации;</a:t>
            </a:r>
            <a:b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</a:br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2) </a:t>
            </a:r>
            <a:r>
              <a:rPr lang="ru-RU" sz="2000" b="1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ВСП</a:t>
            </a:r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- внутреннее структурное подразделение кредитной организации и/или ее филиала (подразделение, расположенное вне места нахождения кредитной организации (ее филиала) и осуществляющее от ее имени банковские операции, перечень которых установлен нормативными актами Банка России);</a:t>
            </a:r>
          </a:p>
          <a:p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2.1) </a:t>
            </a:r>
            <a:r>
              <a:rPr lang="ru-RU" sz="2000" b="1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ППКО </a:t>
            </a:r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- передвижной пункт кассовых операций банка и/или филиала (ВСП, организованное на базе автотранспортного средства).</a:t>
            </a:r>
          </a:p>
        </xdr:txBody>
      </xdr:sp>
      <xdr:cxnSp macro="">
        <xdr:nvCxnSpPr>
          <xdr:cNvPr id="9" name="Прямая соединительная линия 8"/>
          <xdr:cNvCxnSpPr>
            <a:stCxn id="6" idx="3"/>
            <a:endCxn id="7" idx="1"/>
          </xdr:cNvCxnSpPr>
        </xdr:nvCxnSpPr>
        <xdr:spPr>
          <a:xfrm>
            <a:off x="3810000" y="6252483"/>
            <a:ext cx="462641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585104</xdr:colOff>
      <xdr:row>63</xdr:row>
      <xdr:rowOff>95247</xdr:rowOff>
    </xdr:from>
    <xdr:to>
      <xdr:col>14</xdr:col>
      <xdr:colOff>380999</xdr:colOff>
      <xdr:row>74</xdr:row>
      <xdr:rowOff>149678</xdr:rowOff>
    </xdr:to>
    <xdr:sp macro="" textlink="">
      <xdr:nvSpPr>
        <xdr:cNvPr id="14" name="TextBox 13"/>
        <xdr:cNvSpPr txBox="1"/>
      </xdr:nvSpPr>
      <xdr:spPr>
        <a:xfrm>
          <a:off x="4259033" y="9892390"/>
          <a:ext cx="4694466" cy="1850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2000" b="0" i="0" u="none" strike="noStrike" baseline="0" smtClean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автоматическое устройство для осуществления расчетов, обеспечивающее возможность выдачи и (или) приема наличных денежных средств, принадлежащее кредитной организации.</a:t>
          </a:r>
        </a:p>
      </xdr:txBody>
    </xdr:sp>
    <xdr:clientData/>
  </xdr:twoCellAnchor>
  <xdr:twoCellAnchor>
    <xdr:from>
      <xdr:col>1</xdr:col>
      <xdr:colOff>462642</xdr:colOff>
      <xdr:row>101</xdr:row>
      <xdr:rowOff>61230</xdr:rowOff>
    </xdr:from>
    <xdr:to>
      <xdr:col>14</xdr:col>
      <xdr:colOff>408213</xdr:colOff>
      <xdr:row>111</xdr:row>
      <xdr:rowOff>61231</xdr:rowOff>
    </xdr:to>
    <xdr:grpSp>
      <xdr:nvGrpSpPr>
        <xdr:cNvPr id="34" name="Группа 33"/>
        <xdr:cNvGrpSpPr/>
      </xdr:nvGrpSpPr>
      <xdr:grpSpPr>
        <a:xfrm>
          <a:off x="1065892" y="16094980"/>
          <a:ext cx="7787821" cy="1587501"/>
          <a:chOff x="1074964" y="3020786"/>
          <a:chExt cx="7905750" cy="1632858"/>
        </a:xfrm>
      </xdr:grpSpPr>
      <xdr:sp macro="" textlink="">
        <xdr:nvSpPr>
          <xdr:cNvPr id="35" name="TextBox 34"/>
          <xdr:cNvSpPr txBox="1"/>
        </xdr:nvSpPr>
        <xdr:spPr>
          <a:xfrm>
            <a:off x="1074964" y="3415392"/>
            <a:ext cx="2843893" cy="85725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2500">
                <a:latin typeface="Arial" panose="020B0604020202020204" pitchFamily="34" charset="0"/>
                <a:cs typeface="Arial" panose="020B0604020202020204" pitchFamily="34" charset="0"/>
              </a:rPr>
              <a:t>Электронный терминал</a:t>
            </a:r>
          </a:p>
        </xdr:txBody>
      </xdr:sp>
      <xdr:sp macro="" textlink="">
        <xdr:nvSpPr>
          <xdr:cNvPr id="36" name="TextBox 35"/>
          <xdr:cNvSpPr txBox="1"/>
        </xdr:nvSpPr>
        <xdr:spPr>
          <a:xfrm>
            <a:off x="4286248" y="3020786"/>
            <a:ext cx="4694466" cy="163285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стационарный электронный терминал, мобильный (переносной) электронный терминал, импринтер, терминал безналичной оплаты (</a:t>
            </a:r>
            <a:r>
              <a:rPr lang="en-US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POS-</a:t>
            </a:r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терминал)</a:t>
            </a:r>
          </a:p>
        </xdr:txBody>
      </xdr:sp>
      <xdr:cxnSp macro="">
        <xdr:nvCxnSpPr>
          <xdr:cNvPr id="37" name="Прямая соединительная линия 36"/>
          <xdr:cNvCxnSpPr>
            <a:stCxn id="35" idx="3"/>
            <a:endCxn id="36" idx="1"/>
          </xdr:cNvCxnSpPr>
        </xdr:nvCxnSpPr>
        <xdr:spPr>
          <a:xfrm flipV="1">
            <a:off x="3918857" y="3837215"/>
            <a:ext cx="367391" cy="680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449034</xdr:colOff>
      <xdr:row>111</xdr:row>
      <xdr:rowOff>115659</xdr:rowOff>
    </xdr:from>
    <xdr:to>
      <xdr:col>14</xdr:col>
      <xdr:colOff>408212</xdr:colOff>
      <xdr:row>117</xdr:row>
      <xdr:rowOff>11338</xdr:rowOff>
    </xdr:to>
    <xdr:grpSp>
      <xdr:nvGrpSpPr>
        <xdr:cNvPr id="49" name="Группа 48"/>
        <xdr:cNvGrpSpPr/>
      </xdr:nvGrpSpPr>
      <xdr:grpSpPr>
        <a:xfrm>
          <a:off x="1052284" y="17736909"/>
          <a:ext cx="7801428" cy="848179"/>
          <a:chOff x="1074964" y="3619500"/>
          <a:chExt cx="7919357" cy="870857"/>
        </a:xfrm>
      </xdr:grpSpPr>
      <xdr:sp macro="" textlink="">
        <xdr:nvSpPr>
          <xdr:cNvPr id="50" name="TextBox 49"/>
          <xdr:cNvSpPr txBox="1"/>
        </xdr:nvSpPr>
        <xdr:spPr>
          <a:xfrm>
            <a:off x="1074964" y="3619500"/>
            <a:ext cx="2843893" cy="87085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2500">
                <a:latin typeface="Arial" panose="020B0604020202020204" pitchFamily="34" charset="0"/>
                <a:cs typeface="Arial" panose="020B0604020202020204" pitchFamily="34" charset="0"/>
              </a:rPr>
              <a:t>Отделения почтовой связи</a:t>
            </a:r>
          </a:p>
        </xdr:txBody>
      </xdr:sp>
      <xdr:sp macro="" textlink="">
        <xdr:nvSpPr>
          <xdr:cNvPr id="51" name="TextBox 50"/>
          <xdr:cNvSpPr txBox="1"/>
        </xdr:nvSpPr>
        <xdr:spPr>
          <a:xfrm>
            <a:off x="4299855" y="3701143"/>
            <a:ext cx="4694466" cy="72118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Стационарные и подвижные отделения АО "Почта России"</a:t>
            </a:r>
          </a:p>
        </xdr:txBody>
      </xdr:sp>
      <xdr:cxnSp macro="">
        <xdr:nvCxnSpPr>
          <xdr:cNvPr id="52" name="Прямая соединительная линия 51"/>
          <xdr:cNvCxnSpPr>
            <a:stCxn id="50" idx="3"/>
            <a:endCxn id="51" idx="1"/>
          </xdr:cNvCxnSpPr>
        </xdr:nvCxnSpPr>
        <xdr:spPr>
          <a:xfrm>
            <a:off x="3918857" y="4054929"/>
            <a:ext cx="380998" cy="6804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394605</xdr:colOff>
      <xdr:row>117</xdr:row>
      <xdr:rowOff>74838</xdr:rowOff>
    </xdr:from>
    <xdr:to>
      <xdr:col>14</xdr:col>
      <xdr:colOff>394604</xdr:colOff>
      <xdr:row>130</xdr:row>
      <xdr:rowOff>102054</xdr:rowOff>
    </xdr:to>
    <xdr:grpSp>
      <xdr:nvGrpSpPr>
        <xdr:cNvPr id="58" name="Группа 57"/>
        <xdr:cNvGrpSpPr/>
      </xdr:nvGrpSpPr>
      <xdr:grpSpPr>
        <a:xfrm>
          <a:off x="997855" y="18648588"/>
          <a:ext cx="7842249" cy="2090966"/>
          <a:chOff x="1034143" y="3701143"/>
          <a:chExt cx="7960178" cy="2149930"/>
        </a:xfrm>
      </xdr:grpSpPr>
      <xdr:sp macro="" textlink="">
        <xdr:nvSpPr>
          <xdr:cNvPr id="59" name="TextBox 58"/>
          <xdr:cNvSpPr txBox="1"/>
        </xdr:nvSpPr>
        <xdr:spPr>
          <a:xfrm>
            <a:off x="1034143" y="4340678"/>
            <a:ext cx="2843893" cy="87085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2500">
                <a:latin typeface="Arial" panose="020B0604020202020204" pitchFamily="34" charset="0"/>
                <a:cs typeface="Arial" panose="020B0604020202020204" pitchFamily="34" charset="0"/>
              </a:rPr>
              <a:t>Офисы банков </a:t>
            </a:r>
          </a:p>
          <a:p>
            <a:pPr algn="ctr"/>
            <a:r>
              <a:rPr lang="ru-RU" sz="2500">
                <a:latin typeface="Arial" panose="020B0604020202020204" pitchFamily="34" charset="0"/>
                <a:cs typeface="Arial" panose="020B0604020202020204" pitchFamily="34" charset="0"/>
              </a:rPr>
              <a:t>в ОПС</a:t>
            </a:r>
          </a:p>
        </xdr:txBody>
      </xdr:sp>
      <xdr:sp macro="" textlink="">
        <xdr:nvSpPr>
          <xdr:cNvPr id="60" name="TextBox 59"/>
          <xdr:cNvSpPr txBox="1"/>
        </xdr:nvSpPr>
        <xdr:spPr>
          <a:xfrm>
            <a:off x="4299855" y="3701143"/>
            <a:ext cx="4694466" cy="214993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отделения почтовой связи АО "Почта России", в которых возможно получение банковских услуг как непосредственно от работника кредитной организации, так и от работника отделения почтовой связи, являющегося банковским агентом</a:t>
            </a:r>
          </a:p>
        </xdr:txBody>
      </xdr:sp>
      <xdr:cxnSp macro="">
        <xdr:nvCxnSpPr>
          <xdr:cNvPr id="61" name="Прямая соединительная линия 60"/>
          <xdr:cNvCxnSpPr>
            <a:stCxn id="59" idx="3"/>
            <a:endCxn id="60" idx="1"/>
          </xdr:cNvCxnSpPr>
        </xdr:nvCxnSpPr>
        <xdr:spPr>
          <a:xfrm>
            <a:off x="3878036" y="4776107"/>
            <a:ext cx="421819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421820</xdr:colOff>
      <xdr:row>142</xdr:row>
      <xdr:rowOff>11340</xdr:rowOff>
    </xdr:from>
    <xdr:to>
      <xdr:col>14</xdr:col>
      <xdr:colOff>408212</xdr:colOff>
      <xdr:row>151</xdr:row>
      <xdr:rowOff>156483</xdr:rowOff>
    </xdr:to>
    <xdr:grpSp>
      <xdr:nvGrpSpPr>
        <xdr:cNvPr id="66" name="Группа 65"/>
        <xdr:cNvGrpSpPr/>
      </xdr:nvGrpSpPr>
      <xdr:grpSpPr>
        <a:xfrm>
          <a:off x="1025070" y="22553840"/>
          <a:ext cx="7828642" cy="1573893"/>
          <a:chOff x="1047750" y="3701143"/>
          <a:chExt cx="7946571" cy="1619250"/>
        </a:xfrm>
      </xdr:grpSpPr>
      <xdr:sp macro="" textlink="">
        <xdr:nvSpPr>
          <xdr:cNvPr id="67" name="TextBox 66"/>
          <xdr:cNvSpPr txBox="1"/>
        </xdr:nvSpPr>
        <xdr:spPr>
          <a:xfrm>
            <a:off x="1047750" y="3852801"/>
            <a:ext cx="2843893" cy="132293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2500">
                <a:latin typeface="Arial" panose="020B0604020202020204" pitchFamily="34" charset="0"/>
                <a:cs typeface="Arial" panose="020B0604020202020204" pitchFamily="34" charset="0"/>
              </a:rPr>
              <a:t>ТСТ с сервисом "наличные на кассе"</a:t>
            </a:r>
          </a:p>
        </xdr:txBody>
      </xdr:sp>
      <xdr:sp macro="" textlink="">
        <xdr:nvSpPr>
          <xdr:cNvPr id="68" name="TextBox 67"/>
          <xdr:cNvSpPr txBox="1"/>
        </xdr:nvSpPr>
        <xdr:spPr>
          <a:xfrm>
            <a:off x="4299855" y="3701143"/>
            <a:ext cx="4694466" cy="16192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торгово-сервисная точка, в которой установлен электронный терминал безналичной оплаты (</a:t>
            </a:r>
            <a:r>
              <a:rPr lang="en-US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POS-</a:t>
            </a:r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терминал) с реализованным сервисом "наличные на кассе"</a:t>
            </a:r>
          </a:p>
        </xdr:txBody>
      </xdr:sp>
      <xdr:cxnSp macro="">
        <xdr:nvCxnSpPr>
          <xdr:cNvPr id="69" name="Прямая соединительная линия 68"/>
          <xdr:cNvCxnSpPr>
            <a:stCxn id="67" idx="3"/>
            <a:endCxn id="68" idx="1"/>
          </xdr:cNvCxnSpPr>
        </xdr:nvCxnSpPr>
        <xdr:spPr>
          <a:xfrm flipV="1">
            <a:off x="3891643" y="4510769"/>
            <a:ext cx="408212" cy="3499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380998</xdr:colOff>
      <xdr:row>131</xdr:row>
      <xdr:rowOff>88447</xdr:rowOff>
    </xdr:from>
    <xdr:to>
      <xdr:col>14</xdr:col>
      <xdr:colOff>394605</xdr:colOff>
      <xdr:row>141</xdr:row>
      <xdr:rowOff>24948</xdr:rowOff>
    </xdr:to>
    <xdr:grpSp>
      <xdr:nvGrpSpPr>
        <xdr:cNvPr id="70" name="Группа 69"/>
        <xdr:cNvGrpSpPr/>
      </xdr:nvGrpSpPr>
      <xdr:grpSpPr>
        <a:xfrm>
          <a:off x="984248" y="20884697"/>
          <a:ext cx="7855857" cy="1524001"/>
          <a:chOff x="1020535" y="3701143"/>
          <a:chExt cx="7973786" cy="1564822"/>
        </a:xfrm>
      </xdr:grpSpPr>
      <xdr:sp macro="" textlink="">
        <xdr:nvSpPr>
          <xdr:cNvPr id="71" name="TextBox 70"/>
          <xdr:cNvSpPr txBox="1"/>
        </xdr:nvSpPr>
        <xdr:spPr>
          <a:xfrm>
            <a:off x="1020535" y="4041321"/>
            <a:ext cx="2843893" cy="87085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2500">
                <a:latin typeface="Arial" panose="020B0604020202020204" pitchFamily="34" charset="0"/>
                <a:cs typeface="Arial" panose="020B0604020202020204" pitchFamily="34" charset="0"/>
              </a:rPr>
              <a:t>Офисы </a:t>
            </a:r>
          </a:p>
          <a:p>
            <a:pPr algn="ctr"/>
            <a:r>
              <a:rPr lang="ru-RU" sz="2500">
                <a:latin typeface="Arial" panose="020B0604020202020204" pitchFamily="34" charset="0"/>
                <a:cs typeface="Arial" panose="020B0604020202020204" pitchFamily="34" charset="0"/>
              </a:rPr>
              <a:t>МФО, КПК, СКПК</a:t>
            </a:r>
          </a:p>
        </xdr:txBody>
      </xdr:sp>
      <xdr:sp macro="" textlink="">
        <xdr:nvSpPr>
          <xdr:cNvPr id="72" name="TextBox 71"/>
          <xdr:cNvSpPr txBox="1"/>
        </xdr:nvSpPr>
        <xdr:spPr>
          <a:xfrm>
            <a:off x="4299855" y="3701143"/>
            <a:ext cx="4694466" cy="15648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подразделения микрофинансовых организаций, кредитных потребительских кооперативов и сельскохозяйственных кредитных потребительских кооперативов  </a:t>
            </a:r>
          </a:p>
        </xdr:txBody>
      </xdr:sp>
      <xdr:cxnSp macro="">
        <xdr:nvCxnSpPr>
          <xdr:cNvPr id="73" name="Прямая соединительная линия 72"/>
          <xdr:cNvCxnSpPr>
            <a:stCxn id="71" idx="3"/>
            <a:endCxn id="72" idx="1"/>
          </xdr:cNvCxnSpPr>
        </xdr:nvCxnSpPr>
        <xdr:spPr>
          <a:xfrm>
            <a:off x="3864428" y="4476750"/>
            <a:ext cx="435427" cy="6804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288018</xdr:colOff>
      <xdr:row>21</xdr:row>
      <xdr:rowOff>58964</xdr:rowOff>
    </xdr:from>
    <xdr:to>
      <xdr:col>22</xdr:col>
      <xdr:colOff>298881</xdr:colOff>
      <xdr:row>26</xdr:row>
      <xdr:rowOff>113392</xdr:rowOff>
    </xdr:to>
    <xdr:sp macro="" textlink="">
      <xdr:nvSpPr>
        <xdr:cNvPr id="87" name="TextBox 86"/>
        <xdr:cNvSpPr txBox="1"/>
      </xdr:nvSpPr>
      <xdr:spPr>
        <a:xfrm>
          <a:off x="9336768" y="2916464"/>
          <a:ext cx="4233613" cy="8481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2500">
              <a:latin typeface="Arial" panose="020B0604020202020204" pitchFamily="34" charset="0"/>
              <a:cs typeface="Arial" panose="020B0604020202020204" pitchFamily="34" charset="0"/>
            </a:rPr>
            <a:t>Общая инфраструктура</a:t>
          </a:r>
        </a:p>
      </xdr:txBody>
    </xdr:sp>
    <xdr:clientData/>
  </xdr:twoCellAnchor>
  <xdr:twoCellAnchor>
    <xdr:from>
      <xdr:col>22</xdr:col>
      <xdr:colOff>298881</xdr:colOff>
      <xdr:row>24</xdr:row>
      <xdr:rowOff>2268</xdr:rowOff>
    </xdr:from>
    <xdr:to>
      <xdr:col>23</xdr:col>
      <xdr:colOff>176892</xdr:colOff>
      <xdr:row>24</xdr:row>
      <xdr:rowOff>6803</xdr:rowOff>
    </xdr:to>
    <xdr:cxnSp macro="">
      <xdr:nvCxnSpPr>
        <xdr:cNvPr id="89" name="Прямая соединительная линия 88"/>
        <xdr:cNvCxnSpPr>
          <a:stCxn id="87" idx="3"/>
          <a:endCxn id="81" idx="1"/>
        </xdr:cNvCxnSpPr>
      </xdr:nvCxnSpPr>
      <xdr:spPr>
        <a:xfrm flipV="1">
          <a:off x="13570381" y="3336018"/>
          <a:ext cx="481261" cy="45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152</xdr:row>
      <xdr:rowOff>129269</xdr:rowOff>
    </xdr:from>
    <xdr:to>
      <xdr:col>14</xdr:col>
      <xdr:colOff>408212</xdr:colOff>
      <xdr:row>166</xdr:row>
      <xdr:rowOff>95251</xdr:rowOff>
    </xdr:to>
    <xdr:grpSp>
      <xdr:nvGrpSpPr>
        <xdr:cNvPr id="101" name="Группа 100"/>
        <xdr:cNvGrpSpPr/>
      </xdr:nvGrpSpPr>
      <xdr:grpSpPr>
        <a:xfrm>
          <a:off x="1127125" y="24259269"/>
          <a:ext cx="7726587" cy="2188482"/>
          <a:chOff x="1151342" y="3701143"/>
          <a:chExt cx="7842979" cy="2251550"/>
        </a:xfrm>
      </xdr:grpSpPr>
      <xdr:sp macro="" textlink="">
        <xdr:nvSpPr>
          <xdr:cNvPr id="102" name="TextBox 101"/>
          <xdr:cNvSpPr txBox="1"/>
        </xdr:nvSpPr>
        <xdr:spPr>
          <a:xfrm>
            <a:off x="1151342" y="4392459"/>
            <a:ext cx="2740301" cy="87085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2500">
                <a:latin typeface="Arial" panose="020B0604020202020204" pitchFamily="34" charset="0"/>
                <a:cs typeface="Arial" panose="020B0604020202020204" pitchFamily="34" charset="0"/>
              </a:rPr>
              <a:t>Населенные пункты с 3</a:t>
            </a:r>
            <a:r>
              <a:rPr lang="en-US" sz="2500">
                <a:latin typeface="Arial" panose="020B0604020202020204" pitchFamily="34" charset="0"/>
                <a:cs typeface="Arial" panose="020B0604020202020204" pitchFamily="34" charset="0"/>
              </a:rPr>
              <a:t>G, %</a:t>
            </a:r>
            <a:endParaRPr lang="ru-RU" sz="25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3" name="TextBox 102"/>
          <xdr:cNvSpPr txBox="1"/>
        </xdr:nvSpPr>
        <xdr:spPr>
          <a:xfrm>
            <a:off x="4299855" y="3701143"/>
            <a:ext cx="4694466" cy="22515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доля населенных пунктов муниципального образования, в которых обеспечено качество мобильной сети Интернет формата 3</a:t>
            </a:r>
            <a:r>
              <a:rPr lang="en-US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G</a:t>
            </a:r>
            <a:r>
              <a: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(согласно публичного реестра инфраструктуры связи и телерадиовещания РФ)</a:t>
            </a:r>
          </a:p>
        </xdr:txBody>
      </xdr:sp>
      <xdr:cxnSp macro="">
        <xdr:nvCxnSpPr>
          <xdr:cNvPr id="104" name="Прямая соединительная линия 103"/>
          <xdr:cNvCxnSpPr>
            <a:stCxn id="102" idx="3"/>
            <a:endCxn id="103" idx="1"/>
          </xdr:cNvCxnSpPr>
        </xdr:nvCxnSpPr>
        <xdr:spPr>
          <a:xfrm flipV="1">
            <a:off x="3891643" y="4826918"/>
            <a:ext cx="408212" cy="97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256271</xdr:colOff>
      <xdr:row>29</xdr:row>
      <xdr:rowOff>81641</xdr:rowOff>
    </xdr:from>
    <xdr:to>
      <xdr:col>39</xdr:col>
      <xdr:colOff>176893</xdr:colOff>
      <xdr:row>37</xdr:row>
      <xdr:rowOff>79375</xdr:rowOff>
    </xdr:to>
    <xdr:grpSp>
      <xdr:nvGrpSpPr>
        <xdr:cNvPr id="105" name="Группа 104"/>
        <xdr:cNvGrpSpPr/>
      </xdr:nvGrpSpPr>
      <xdr:grpSpPr>
        <a:xfrm>
          <a:off x="9305021" y="4685391"/>
          <a:ext cx="14398622" cy="1267734"/>
          <a:chOff x="1009772" y="3633106"/>
          <a:chExt cx="8447192" cy="1301540"/>
        </a:xfrm>
      </xdr:grpSpPr>
      <xdr:sp macro="" textlink="">
        <xdr:nvSpPr>
          <xdr:cNvPr id="106" name="TextBox 105"/>
          <xdr:cNvSpPr txBox="1"/>
        </xdr:nvSpPr>
        <xdr:spPr>
          <a:xfrm>
            <a:off x="1009772" y="3842446"/>
            <a:ext cx="2541210" cy="87085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2500">
                <a:latin typeface="Arial" panose="020B0604020202020204" pitchFamily="34" charset="0"/>
                <a:cs typeface="Arial" panose="020B0604020202020204" pitchFamily="34" charset="0"/>
              </a:rPr>
              <a:t>Обеспеченность</a:t>
            </a:r>
          </a:p>
        </xdr:txBody>
      </xdr:sp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07" name="TextBox 106"/>
              <xdr:cNvSpPr txBox="1"/>
            </xdr:nvSpPr>
            <xdr:spPr>
              <a:xfrm>
                <a:off x="3793127" y="3633106"/>
                <a:ext cx="5663837" cy="130154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ru-RU" sz="2000" b="0" u="none" strike="noStrike" baseline="0" smtClean="0">
                    <a:solidFill>
                      <a:schemeClr val="dk1"/>
                    </a:solidFill>
                    <a:ea typeface="+mn-ea"/>
                    <a:cs typeface="Arial" panose="020B0604020202020204" pitchFamily="34" charset="0"/>
                  </a:rPr>
                  <a:t>Об = </a:t>
                </a:r>
                <a14:m>
                  <m:oMath xmlns:m="http://schemas.openxmlformats.org/officeDocument/2006/math">
                    <m:f>
                      <m:fPr>
                        <m:ctrlP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+mn-ea"/>
                            <a:cs typeface="Arial" panose="020B0604020202020204" pitchFamily="34" charset="0"/>
                          </a:rPr>
                        </m:ctrlPr>
                      </m:fPr>
                      <m:num>
                        <m: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+mn-ea"/>
                            <a:cs typeface="Arial" panose="020B0604020202020204" pitchFamily="34" charset="0"/>
                          </a:rPr>
                          <m:t>Показатель для расчета обеспеченности</m:t>
                        </m:r>
                      </m:num>
                      <m:den>
                        <m:eqArr>
                          <m:eqArrPr>
                            <m:ctrlPr>
                              <a:rPr lang="ru-RU" sz="2000" b="0" i="1" u="none" strike="noStrike" baseline="0" smtClean="0">
                                <a:solidFill>
                                  <a:schemeClr val="dk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Arial" panose="020B0604020202020204" pitchFamily="34" charset="0"/>
                              </a:rPr>
                            </m:ctrlPr>
                          </m:eqArrPr>
                          <m:e>
                            <m:r>
                              <a:rPr lang="ru-RU" sz="2000" b="0" i="1" u="none" strike="noStrike" baseline="0" smtClean="0">
                                <a:solidFill>
                                  <a:schemeClr val="dk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Arial" panose="020B0604020202020204" pitchFamily="34" charset="0"/>
                              </a:rPr>
                              <m:t>Численность населения </m:t>
                            </m:r>
                          </m:e>
                          <m:e>
                            <m:r>
                              <a:rPr lang="ru-RU" sz="2000" b="0" i="1" u="none" strike="noStrike" baseline="0" smtClean="0">
                                <a:solidFill>
                                  <a:schemeClr val="dk1"/>
                                </a:solidFill>
                                <a:latin typeface="Cambria Math" panose="02040503050406030204" pitchFamily="18" charset="0"/>
                                <a:ea typeface="+mn-ea"/>
                                <a:cs typeface="Arial" panose="020B0604020202020204" pitchFamily="34" charset="0"/>
                              </a:rPr>
                              <m:t>муниципального образования</m:t>
                            </m:r>
                          </m:e>
                        </m:eqArr>
                      </m:den>
                    </m:f>
                  </m:oMath>
                </a14:m>
                <a:endParaRPr lang="ru-RU" sz="2000" b="0" i="0" u="none" strike="noStrike" baseline="0" smtClean="0">
                  <a:solidFill>
                    <a:schemeClr val="dk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endParaRPr>
              </a:p>
            </xdr:txBody>
          </xdr:sp>
        </mc:Choice>
        <mc:Fallback xmlns="">
          <xdr:sp macro="" textlink="">
            <xdr:nvSpPr>
              <xdr:cNvPr id="107" name="TextBox 106"/>
              <xdr:cNvSpPr txBox="1"/>
            </xdr:nvSpPr>
            <xdr:spPr>
              <a:xfrm>
                <a:off x="3793127" y="3633106"/>
                <a:ext cx="5663837" cy="130154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ru-RU" sz="2000" b="0" u="none" strike="noStrike" baseline="0" smtClean="0">
                    <a:solidFill>
                      <a:schemeClr val="dk1"/>
                    </a:solidFill>
                    <a:ea typeface="+mn-ea"/>
                    <a:cs typeface="Arial" panose="020B0604020202020204" pitchFamily="34" charset="0"/>
                  </a:rPr>
                  <a:t>Об = </a:t>
                </a:r>
                <a:r>
                  <a:rPr lang="ru-RU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(Показатель для расчета обеспеченности)/█(Численность населения @муниципального образования)</a:t>
                </a:r>
                <a:endParaRPr lang="ru-RU" sz="2000" b="0" i="0" u="none" strike="noStrike" baseline="0" smtClean="0">
                  <a:solidFill>
                    <a:schemeClr val="dk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endParaRPr>
              </a:p>
            </xdr:txBody>
          </xdr:sp>
        </mc:Fallback>
      </mc:AlternateContent>
      <xdr:cxnSp macro="">
        <xdr:nvCxnSpPr>
          <xdr:cNvPr id="108" name="Прямая соединительная линия 107"/>
          <xdr:cNvCxnSpPr>
            <a:stCxn id="106" idx="3"/>
            <a:endCxn id="107" idx="1"/>
          </xdr:cNvCxnSpPr>
        </xdr:nvCxnSpPr>
        <xdr:spPr>
          <a:xfrm>
            <a:off x="3550982" y="4277875"/>
            <a:ext cx="242145" cy="600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254002</xdr:colOff>
      <xdr:row>38</xdr:row>
      <xdr:rowOff>81640</xdr:rowOff>
    </xdr:from>
    <xdr:to>
      <xdr:col>39</xdr:col>
      <xdr:colOff>158749</xdr:colOff>
      <xdr:row>138</xdr:row>
      <xdr:rowOff>127000</xdr:rowOff>
    </xdr:to>
    <xdr:grpSp>
      <xdr:nvGrpSpPr>
        <xdr:cNvPr id="111" name="Группа 110"/>
        <xdr:cNvGrpSpPr/>
      </xdr:nvGrpSpPr>
      <xdr:grpSpPr>
        <a:xfrm>
          <a:off x="9302752" y="6114140"/>
          <a:ext cx="14382747" cy="15920360"/>
          <a:chOff x="1074965" y="3633105"/>
          <a:chExt cx="7238998" cy="16350635"/>
        </a:xfrm>
      </xdr:grpSpPr>
      <xdr:sp macro="" textlink="">
        <xdr:nvSpPr>
          <xdr:cNvPr id="112" name="TextBox 111"/>
          <xdr:cNvSpPr txBox="1"/>
        </xdr:nvSpPr>
        <xdr:spPr>
          <a:xfrm>
            <a:off x="1074965" y="11374957"/>
            <a:ext cx="2181287" cy="87085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2500">
                <a:latin typeface="Arial" panose="020B0604020202020204" pitchFamily="34" charset="0"/>
                <a:cs typeface="Arial" panose="020B0604020202020204" pitchFamily="34" charset="0"/>
              </a:rPr>
              <a:t>Индекс ФД</a:t>
            </a:r>
          </a:p>
        </xdr:txBody>
      </xdr:sp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13" name="TextBox 112"/>
              <xdr:cNvSpPr txBox="1"/>
            </xdr:nvSpPr>
            <xdr:spPr>
              <a:xfrm>
                <a:off x="3463994" y="3633105"/>
                <a:ext cx="4849969" cy="16350635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ru-RU" sz="2000" b="0" i="1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В общем виде:</a:t>
                </a:r>
              </a:p>
              <a:p>
                <a:pPr algn="ctr"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acc>
                        <m:accPr>
                          <m:chr m:val="̅"/>
                          <m:ctrlPr>
                            <a:rPr lang="ru-RU" sz="2000" b="0" i="1" u="none" strike="noStrike" baseline="0" smtClean="0">
                              <a:solidFill>
                                <a:schemeClr val="dk1"/>
                              </a:solidFill>
                              <a:latin typeface="Cambria Math" panose="02040503050406030204" pitchFamily="18" charset="0"/>
                              <a:ea typeface="+mn-ea"/>
                              <a:cs typeface="Arial" panose="020B0604020202020204" pitchFamily="34" charset="0"/>
                            </a:rPr>
                          </m:ctrlPr>
                        </m:accPr>
                        <m:e>
                          <m:r>
                            <a:rPr lang="en-US" sz="2000" b="0" i="1" u="none" strike="noStrike" baseline="0" smtClean="0">
                              <a:solidFill>
                                <a:schemeClr val="dk1"/>
                              </a:solidFill>
                              <a:latin typeface="Cambria Math" panose="02040503050406030204" pitchFamily="18" charset="0"/>
                              <a:ea typeface="+mn-ea"/>
                              <a:cs typeface="Arial" panose="020B0604020202020204" pitchFamily="34" charset="0"/>
                            </a:rPr>
                            <m:t>𝐹</m:t>
                          </m:r>
                          <m:r>
                            <a:rPr lang="ru-RU" sz="2000" b="0" i="1" u="none" strike="noStrike" baseline="0" smtClean="0">
                              <a:solidFill>
                                <a:schemeClr val="dk1"/>
                              </a:solidFill>
                              <a:latin typeface="Cambria Math" panose="02040503050406030204" pitchFamily="18" charset="0"/>
                              <a:ea typeface="+mn-ea"/>
                              <a:cs typeface="Arial" panose="020B0604020202020204" pitchFamily="34" charset="0"/>
                            </a:rPr>
                            <m:t>мо</m:t>
                          </m:r>
                        </m:e>
                      </m:acc>
                      <m:r>
                        <a:rPr lang="ru-RU" sz="2000" b="0" i="1" u="none" strike="noStrike" baseline="0" smtClean="0">
                          <a:solidFill>
                            <a:schemeClr val="dk1"/>
                          </a:solidFill>
                          <a:latin typeface="Cambria Math" panose="02040503050406030204" pitchFamily="18" charset="0"/>
                          <a:ea typeface="+mn-ea"/>
                          <a:cs typeface="Arial" panose="020B0604020202020204" pitchFamily="34" charset="0"/>
                        </a:rPr>
                        <m:t>=</m:t>
                      </m:r>
                      <m:f>
                        <m:fPr>
                          <m:ctrlPr>
                            <a:rPr lang="ru-RU" sz="2000" b="0" i="1" u="none" strike="noStrike" baseline="0" smtClean="0">
                              <a:solidFill>
                                <a:schemeClr val="dk1"/>
                              </a:solidFill>
                              <a:latin typeface="Cambria Math" panose="02040503050406030204" pitchFamily="18" charset="0"/>
                              <a:ea typeface="+mn-ea"/>
                              <a:cs typeface="Arial" panose="020B0604020202020204" pitchFamily="34" charset="0"/>
                            </a:rPr>
                          </m:ctrlPr>
                        </m:fPr>
                        <m:num>
                          <m:r>
                            <a:rPr lang="ru-RU" sz="2000" b="0" i="1" u="none" strike="noStrike" baseline="0" smtClean="0">
                              <a:solidFill>
                                <a:schemeClr val="dk1"/>
                              </a:solidFill>
                              <a:latin typeface="Cambria Math" panose="02040503050406030204" pitchFamily="18" charset="0"/>
                              <a:ea typeface="+mn-ea"/>
                              <a:cs typeface="Arial" panose="020B0604020202020204" pitchFamily="34" charset="0"/>
                            </a:rPr>
                            <m:t>1</m:t>
                          </m:r>
                        </m:num>
                        <m:den>
                          <m:r>
                            <a:rPr lang="en-US" sz="2000" b="0" i="1" u="none" strike="noStrike" baseline="0" smtClean="0">
                              <a:solidFill>
                                <a:schemeClr val="dk1"/>
                              </a:solidFill>
                              <a:latin typeface="Cambria Math" panose="02040503050406030204" pitchFamily="18" charset="0"/>
                              <a:ea typeface="+mn-ea"/>
                              <a:cs typeface="Arial" panose="020B0604020202020204" pitchFamily="34" charset="0"/>
                            </a:rPr>
                            <m:t>𝑛</m:t>
                          </m:r>
                        </m:den>
                      </m:f>
                      <m:nary>
                        <m:naryPr>
                          <m:chr m:val="∑"/>
                          <m:ctrlPr>
                            <a:rPr lang="ru-RU" sz="2000" b="0" i="1" u="none" strike="noStrike" baseline="0" smtClean="0">
                              <a:solidFill>
                                <a:schemeClr val="dk1"/>
                              </a:solidFill>
                              <a:latin typeface="Cambria Math" panose="02040503050406030204" pitchFamily="18" charset="0"/>
                              <a:ea typeface="+mn-ea"/>
                              <a:cs typeface="Arial" panose="020B0604020202020204" pitchFamily="34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2000" b="0" i="1" u="none" strike="noStrike" baseline="0" smtClean="0">
                              <a:solidFill>
                                <a:schemeClr val="dk1"/>
                              </a:solidFill>
                              <a:latin typeface="Cambria Math" panose="02040503050406030204" pitchFamily="18" charset="0"/>
                              <a:ea typeface="+mn-ea"/>
                              <a:cs typeface="Arial" panose="020B0604020202020204" pitchFamily="34" charset="0"/>
                            </a:rPr>
                            <m:t>𝑖</m:t>
                          </m:r>
                          <m:r>
                            <a:rPr lang="en-US" sz="2000" b="0" i="1" u="none" strike="noStrike" baseline="0" smtClean="0">
                              <a:solidFill>
                                <a:schemeClr val="dk1"/>
                              </a:solidFill>
                              <a:latin typeface="Cambria Math" panose="02040503050406030204" pitchFamily="18" charset="0"/>
                              <a:ea typeface="+mn-ea"/>
                              <a:cs typeface="Arial" panose="020B0604020202020204" pitchFamily="34" charset="0"/>
                            </a:rPr>
                            <m:t>=1</m:t>
                          </m:r>
                        </m:sub>
                        <m:sup>
                          <m:r>
                            <a:rPr lang="en-US" sz="2000" b="0" i="1" u="none" strike="noStrike" baseline="0" smtClean="0">
                              <a:solidFill>
                                <a:schemeClr val="dk1"/>
                              </a:solidFill>
                              <a:latin typeface="Cambria Math" panose="02040503050406030204" pitchFamily="18" charset="0"/>
                              <a:ea typeface="+mn-ea"/>
                              <a:cs typeface="Arial" panose="020B0604020202020204" pitchFamily="34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2000" b="0" i="1" u="none" strike="noStrike" baseline="0" smtClean="0">
                                  <a:solidFill>
                                    <a:schemeClr val="dk1"/>
                                  </a:solidFill>
                                  <a:latin typeface="Cambria Math" panose="02040503050406030204" pitchFamily="18" charset="0"/>
                                  <a:ea typeface="+mn-ea"/>
                                  <a:cs typeface="Arial" panose="020B0604020202020204" pitchFamily="34" charset="0"/>
                                </a:rPr>
                              </m:ctrlPr>
                            </m:sSubPr>
                            <m:e>
                              <m:r>
                                <a:rPr lang="en-US" sz="2000" b="0" i="1" u="none" strike="noStrike" baseline="0" smtClean="0">
                                  <a:solidFill>
                                    <a:schemeClr val="dk1"/>
                                  </a:solidFill>
                                  <a:latin typeface="Cambria Math" panose="02040503050406030204" pitchFamily="18" charset="0"/>
                                  <a:ea typeface="+mn-ea"/>
                                  <a:cs typeface="Arial" panose="020B0604020202020204" pitchFamily="34" charset="0"/>
                                </a:rPr>
                                <m:t>𝐹</m:t>
                              </m:r>
                            </m:e>
                            <m:sub>
                              <m:r>
                                <a:rPr lang="en-US" sz="2000" b="0" i="1" u="none" strike="noStrike" baseline="0" smtClean="0">
                                  <a:solidFill>
                                    <a:schemeClr val="dk1"/>
                                  </a:solidFill>
                                  <a:latin typeface="Cambria Math" panose="02040503050406030204" pitchFamily="18" charset="0"/>
                                  <a:ea typeface="+mn-ea"/>
                                  <a:cs typeface="Arial" panose="020B0604020202020204" pitchFamily="34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ru-RU" sz="2000" b="0" i="0" u="none" strike="noStrike" baseline="0" smtClean="0">
                  <a:solidFill>
                    <a:schemeClr val="dk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endParaRP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n -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населенных пунктов муниципального образования</a:t>
                </a:r>
                <a:endParaRPr lang="en-US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14:m>
                  <m:oMath xmlns:m="http://schemas.openxmlformats.org/officeDocument/2006/math">
                    <m:sSub>
                      <m:sSubPr>
                        <m:ctrlP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</m:ctrlPr>
                      </m:sSubPr>
                      <m:e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𝐹</m:t>
                        </m:r>
                      </m:e>
                      <m:sub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2000" b="0" i="1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-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индекс ФД отдельного населенного пункта муниципального образования</a:t>
                </a:r>
                <a:endParaRPr lang="en-US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ctr"/>
                <a:endParaRPr lang="en-US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ctr"/>
                <a:r>
                  <a:rPr lang="ru-RU" sz="2000" b="0" i="1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Если </a:t>
                </a:r>
                <a14:m>
                  <m:oMath xmlns:m="http://schemas.openxmlformats.org/officeDocument/2006/math">
                    <m:d>
                      <m:dPr>
                        <m:ctrlP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</m:ctrlPr>
                      </m:dPr>
                      <m:e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𝑔</m:t>
                        </m:r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+</m:t>
                        </m:r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𝑓</m:t>
                        </m:r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+</m:t>
                        </m:r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𝑣</m:t>
                        </m:r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+</m:t>
                        </m:r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𝑝</m:t>
                        </m:r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+</m:t>
                        </m:r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𝑜</m:t>
                        </m:r>
                      </m:e>
                    </m:d>
                    <m:r>
                      <a:rPr lang="en-US" sz="2000" b="0" i="1" u="none" strike="noStrike" baseline="0" smtClean="0">
                        <a:solidFill>
                          <a:schemeClr val="dk1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&gt;0 </m:t>
                    </m:r>
                    <m:r>
                      <a:rPr lang="ru-RU" sz="2000" b="0" i="1" u="none" strike="noStrike" baseline="0" smtClean="0">
                        <a:solidFill>
                          <a:schemeClr val="dk1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или (</m:t>
                    </m:r>
                    <m:r>
                      <a:rPr lang="en-US" sz="2000" b="0" i="1" u="none" strike="noStrike" baseline="0" smtClean="0">
                        <a:solidFill>
                          <a:schemeClr val="dk1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𝑢</m:t>
                    </m:r>
                    <m:r>
                      <a:rPr lang="en-US" sz="2000" b="0" i="1" u="none" strike="noStrike" baseline="0" smtClean="0">
                        <a:solidFill>
                          <a:schemeClr val="dk1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&gt;0 &amp; </m:t>
                    </m:r>
                    <m:r>
                      <a:rPr lang="en-US" sz="2000" b="0" i="1" u="none" strike="noStrike" baseline="0" smtClean="0">
                        <a:solidFill>
                          <a:schemeClr val="dk1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𝑏𝑏𝑘𝑜</m:t>
                    </m:r>
                    <m:r>
                      <a:rPr lang="en-US" sz="2000" b="0" i="1" u="none" strike="noStrike" baseline="0" smtClean="0">
                        <a:solidFill>
                          <a:schemeClr val="dk1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+</m:t>
                    </m:r>
                    <m:r>
                      <a:rPr lang="en-US" sz="2000" b="0" i="1" u="none" strike="noStrike" baseline="0" smtClean="0">
                        <a:solidFill>
                          <a:schemeClr val="dk1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𝑏𝑏𝑝𝑎</m:t>
                    </m:r>
                    <m:r>
                      <a:rPr lang="en-US" sz="2000" b="0" i="1" u="none" strike="noStrike" baseline="0" smtClean="0">
                        <a:solidFill>
                          <a:schemeClr val="dk1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&gt;0</m:t>
                    </m:r>
                    <m:sSub>
                      <m:sSubPr>
                        <m:ctrlP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</m:ctrlPr>
                      </m:sSubPr>
                      <m:e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) =&gt;</m:t>
                        </m:r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𝐹</m:t>
                        </m:r>
                      </m:e>
                      <m:sub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𝑖</m:t>
                        </m:r>
                      </m:sub>
                    </m:sSub>
                    <m:r>
                      <a:rPr lang="en-US" sz="2000" b="0" i="1" u="none" strike="noStrike" baseline="0" smtClean="0">
                        <a:solidFill>
                          <a:schemeClr val="dk1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=1</m:t>
                    </m:r>
                  </m:oMath>
                </a14:m>
                <a:endParaRPr lang="ru-RU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g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головных офисов банков</a:t>
                </a:r>
                <a:endParaRPr lang="en-US" sz="2000" b="1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f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филиалов банков</a:t>
                </a:r>
                <a:endParaRPr lang="en-US" sz="2000" b="1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v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ВСП  банков</a:t>
                </a:r>
                <a:endParaRPr lang="en-US" sz="2000" b="1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p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ППКО</a:t>
                </a:r>
                <a:endParaRPr lang="en-US" sz="2000" b="1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o -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отделений АО "Почта России"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 работником банка</a:t>
                </a: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u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отделений АО "Почта России"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 офисом банка</a:t>
                </a: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bbko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банкоматов 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банка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с функциями приема, выдачи наличных и безналичных операций</a:t>
                </a:r>
                <a:endParaRPr lang="en-US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bbpa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банкоматов 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БПА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с функциями приема, выдачи наличных и безналичных операций</a:t>
                </a:r>
              </a:p>
              <a:p>
                <a:pPr algn="ctr"/>
                <a:endParaRPr lang="en-US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ctr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В  ином случае:</a:t>
                </a:r>
              </a:p>
              <a:p>
                <a:pPr algn="ctr"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b>
                        <m:sSubPr>
                          <m:ctrlPr>
                            <a:rPr lang="ru-RU" sz="2000" b="0" i="1" u="none" strike="noStrike" baseline="0" smtClean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</m:ctrlPr>
                        </m:sSubPr>
                        <m:e>
                          <m:r>
                            <a:rPr lang="en-US" sz="2000" b="0" i="1" u="none" strike="noStrike" baseline="0" smtClean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𝐹</m:t>
                          </m:r>
                        </m:e>
                        <m:sub>
                          <m:r>
                            <a:rPr lang="en-US" sz="2000" b="0" i="1" u="none" strike="noStrike" baseline="0" smtClean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Arial" panose="020B0604020202020204" pitchFamily="34" charset="0"/>
                            </a:rPr>
                            <m:t>𝑖</m:t>
                          </m:r>
                        </m:sub>
                      </m:sSub>
                      <m:r>
                        <a:rPr lang="en-US" sz="2000" b="0" i="1" u="none" strike="noStrike" baseline="0" smtClean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=</m:t>
                      </m:r>
                      <m:r>
                        <a:rPr lang="en-US" sz="2000" b="0" i="1" u="none" strike="noStrike" baseline="0" smtClean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𝐴</m:t>
                      </m:r>
                      <m:r>
                        <a:rPr lang="en-US" sz="2000" b="0" i="1" u="none" strike="noStrike" baseline="0" smtClean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+</m:t>
                      </m:r>
                      <m:r>
                        <a:rPr lang="en-US" sz="2000" b="0" i="1" u="none" strike="noStrike" baseline="0" smtClean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𝐵</m:t>
                      </m:r>
                      <m:r>
                        <a:rPr lang="en-US" sz="2000" b="0" i="1" u="none" strike="noStrike" baseline="0" smtClean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+</m:t>
                      </m:r>
                      <m:r>
                        <a:rPr lang="en-US" sz="2000" b="0" i="1" u="none" strike="noStrike" baseline="0" smtClean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𝐶</m:t>
                      </m:r>
                      <m:r>
                        <a:rPr lang="en-US" sz="2000" b="0" i="1" u="none" strike="noStrike" baseline="0" smtClean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+</m:t>
                      </m:r>
                      <m:r>
                        <a:rPr lang="en-US" sz="2000" b="0" i="1" u="none" strike="noStrike" baseline="0" smtClean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Arial" panose="020B0604020202020204" pitchFamily="34" charset="0"/>
                        </a:rPr>
                        <m:t>𝐷</m:t>
                      </m:r>
                    </m:oMath>
                  </m:oMathPara>
                </a14:m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ctr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А - </a:t>
                </a:r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ступенчатый показатель(до 25 баллов), зависящий от количества и функционала банкоматов и терминалов банка и БПА (основыне критерии):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 	 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с функциями выдачи и приема наличных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Arial" panose="020B0604020202020204" pitchFamily="34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→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25 баллов;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только  с функцией выдачи наличных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Arial" panose="020B0604020202020204" pitchFamily="34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→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20 баллов.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 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с функциями  выдачи и приема наличных → 20 баллов;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однофункциональный и без функции выдачи наличных → 8 баллов;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касса БПА →  5 баллов.</a:t>
                </a: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B -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ступенчатый показатель(до 35 баллов), зависящий от количества удаленных точек обслуживания с работником банка, отделения  и окон АО "Почта Банк" (основыне критерии):</a:t>
                </a: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отделение почты с  окном АО "Почта Банк" и работником КО →  </a:t>
                </a:r>
                <a:r>
                  <a:rPr lang="ru-RU" sz="2000" b="0" i="1" u="none" strike="noStrike" spc="-80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35 баллов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отделение почты без  окна АО "Почта Банк"  и работника КО  → 15 баллов</a:t>
                </a: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C -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ступенчатый показатель(до 10 баллов), зависящий от количества подразделений МФО, КПК, СКПК и субъектов страхового дела (основные критерии):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наличие офиса МФО и (или) КПК  и (или) СКПК и  СО →  10 баллов;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наличие офиса только СО →  6 баллов.</a:t>
                </a:r>
              </a:p>
              <a:p>
                <a:pPr algn="l"/>
                <a:endParaRPr lang="en-US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D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ступенчатый показатель(до 35 баллов), зависящий от наличия доступа к сети Интернет (основной критерий):</a:t>
                </a: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наличие сети Интернет  с качеством сигнала не ниже </a:t>
                </a:r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3G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→  35 баллов.</a:t>
                </a:r>
              </a:p>
              <a:p>
                <a:pPr algn="l"/>
                <a:endParaRPr lang="en-US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</xdr:txBody>
          </xdr:sp>
        </mc:Choice>
        <mc:Fallback xmlns="">
          <xdr:sp macro="" textlink="">
            <xdr:nvSpPr>
              <xdr:cNvPr id="113" name="TextBox 112"/>
              <xdr:cNvSpPr txBox="1"/>
            </xdr:nvSpPr>
            <xdr:spPr>
              <a:xfrm>
                <a:off x="3463994" y="3633105"/>
                <a:ext cx="4849969" cy="16350635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ru-RU" sz="2000" b="0" i="1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В общем виде:</a:t>
                </a:r>
              </a:p>
              <a:p>
                <a:pPr algn="ctr"/>
                <a:r>
                  <a:rPr lang="ru-RU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(</a:t>
                </a:r>
                <a:r>
                  <a:rPr lang="en-US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𝐹</a:t>
                </a:r>
                <a:r>
                  <a:rPr lang="ru-RU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мо) ̅=1/</a:t>
                </a:r>
                <a:r>
                  <a:rPr lang="en-US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𝑛</a:t>
                </a:r>
                <a:r>
                  <a:rPr lang="ru-RU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 ∑</a:t>
                </a:r>
                <a:r>
                  <a:rPr lang="en-US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_</a:t>
                </a:r>
                <a:r>
                  <a:rPr lang="ru-RU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(</a:t>
                </a:r>
                <a:r>
                  <a:rPr lang="en-US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𝑖=1</a:t>
                </a:r>
                <a:r>
                  <a:rPr lang="ru-RU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)</a:t>
                </a:r>
                <a:r>
                  <a:rPr lang="en-US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^𝑛▒𝐹</a:t>
                </a:r>
                <a:r>
                  <a:rPr lang="ru-RU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_</a:t>
                </a:r>
                <a:r>
                  <a:rPr lang="en-US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+mn-ea"/>
                    <a:cs typeface="Arial" panose="020B0604020202020204" pitchFamily="34" charset="0"/>
                  </a:rPr>
                  <a:t>𝑖 </a:t>
                </a:r>
                <a:endParaRPr lang="ru-RU" sz="2000" b="0" i="0" u="none" strike="noStrike" baseline="0" smtClean="0">
                  <a:solidFill>
                    <a:schemeClr val="dk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endParaRP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n -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населенных пунктов муниципального образования</a:t>
                </a:r>
                <a:endParaRPr lang="en-US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𝐹</a:t>
                </a:r>
                <a:r>
                  <a:rPr lang="ru-RU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_</a:t>
                </a:r>
                <a:r>
                  <a:rPr lang="en-US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𝑖</a:t>
                </a:r>
                <a:r>
                  <a:rPr lang="en-US" sz="2000" b="0" i="1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-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индекс ФД отдельного населенного пункта муниципального образования</a:t>
                </a:r>
                <a:endParaRPr lang="en-US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ctr"/>
                <a:endParaRPr lang="en-US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ctr"/>
                <a:r>
                  <a:rPr lang="ru-RU" sz="2000" b="0" i="1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Если </a:t>
                </a:r>
                <a:r>
                  <a:rPr lang="ru-RU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(</a:t>
                </a:r>
                <a:r>
                  <a:rPr lang="en-US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𝑔+𝑓+𝑣+𝑝+𝑜)&gt;0 </a:t>
                </a:r>
                <a:r>
                  <a:rPr lang="ru-RU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или (</a:t>
                </a:r>
                <a:r>
                  <a:rPr lang="en-US" sz="2000" b="0" i="0" u="none" strike="noStrike" baseline="0" smtClean="0">
                    <a:solidFill>
                      <a:schemeClr val="dk1"/>
                    </a:solidFill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𝑢&gt;0 &amp; 𝑏𝑏𝑘𝑜+𝑏𝑏𝑝𝑎&gt;0〖) =&gt;𝐹〗_𝑖=1</a:t>
                </a:r>
                <a:endParaRPr lang="ru-RU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g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головных офисов банков</a:t>
                </a:r>
                <a:endParaRPr lang="en-US" sz="2000" b="1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f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филиалов банков</a:t>
                </a:r>
                <a:endParaRPr lang="en-US" sz="2000" b="1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v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ВСП  банков</a:t>
                </a:r>
                <a:endParaRPr lang="en-US" sz="2000" b="1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p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ППКО</a:t>
                </a:r>
                <a:endParaRPr lang="en-US" sz="2000" b="1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o -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отделений АО "Почта России"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 работником банка</a:t>
                </a: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u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отделений АО "Почта России"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 офисом банка</a:t>
                </a: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bbko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банкоматов 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банка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с функциями приема, выдачи наличных и безналичных операций</a:t>
                </a:r>
                <a:endParaRPr lang="en-US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bbpa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количество банкоматов  </a:t>
                </a:r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БПА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с функциями приема, выдачи наличных и безналичных операций</a:t>
                </a:r>
              </a:p>
              <a:p>
                <a:pPr algn="ctr"/>
                <a:endParaRPr lang="en-US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ctr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В  ином случае:</a:t>
                </a:r>
              </a:p>
              <a:p>
                <a:pPr algn="ctr"/>
                <a:r>
                  <a:rPr lang="en-US" sz="2000" b="0" i="0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𝐹</a:t>
                </a:r>
                <a:r>
                  <a:rPr lang="ru-RU" sz="2000" b="0" i="0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_</a:t>
                </a:r>
                <a:r>
                  <a:rPr lang="en-US" sz="2000" b="0" i="0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𝑖=𝐴+𝐵+𝐶+𝐷</a:t>
                </a:r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ctr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А - </a:t>
                </a:r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ступенчатый показатель(до 25 баллов), зависящий от количества и функционала банкоматов и терминалов банка и БПА (основыне критерии):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 	 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с функциями выдачи и приема наличных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Arial" panose="020B0604020202020204" pitchFamily="34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→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25 баллов;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только  с функцией выдачи наличных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Arial" panose="020B0604020202020204" pitchFamily="34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→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20 баллов.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 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с функциями  выдачи и приема наличных → 20 баллов;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однофункциональный и без функции выдачи наличных → 8 баллов;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касса БПА →  5 баллов.</a:t>
                </a: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B -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ступенчатый показатель(до 35 баллов), зависящий от количества удаленных точек обслуживания с работником банка, отделения  и окон АО "Почта Банк" (основыне критерии):</a:t>
                </a: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отделение почты с  окном АО "Почта Банк" и работником КО →  </a:t>
                </a:r>
                <a:r>
                  <a:rPr lang="ru-RU" sz="2000" b="0" i="1" u="none" strike="noStrike" spc="-80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35 баллов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отделение почты без  окна АО "Почта Банк"  и работника КО  → 15 баллов</a:t>
                </a: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C -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ступенчатый показатель(до 10 баллов), зависящий от количества подразделений МФО, КПК, СКПК и субъектов страхового дела (основные критерии):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наличие офиса МФО и (или) КПК  и (или) СКПК и  СО →  10 баллов;</a:t>
                </a: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наличие офиса только СО →  6 баллов.</a:t>
                </a:r>
              </a:p>
              <a:p>
                <a:pPr algn="l"/>
                <a:endParaRPr lang="en-US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D - 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ступенчатый показатель(до 35 баллов), зависящий от наличия доступа к сети Интернет (основной критерий):</a:t>
                </a: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	наличие сети Интернет  с качеством сигнала не ниже </a:t>
                </a:r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3G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→  35 баллов.</a:t>
                </a:r>
              </a:p>
              <a:p>
                <a:pPr algn="l"/>
                <a:endParaRPr lang="en-US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</xdr:txBody>
          </xdr:sp>
        </mc:Fallback>
      </mc:AlternateContent>
      <xdr:cxnSp macro="">
        <xdr:nvCxnSpPr>
          <xdr:cNvPr id="114" name="Прямая соединительная линия 113"/>
          <xdr:cNvCxnSpPr>
            <a:stCxn id="112" idx="3"/>
            <a:endCxn id="113" idx="1"/>
          </xdr:cNvCxnSpPr>
        </xdr:nvCxnSpPr>
        <xdr:spPr>
          <a:xfrm flipV="1">
            <a:off x="3256252" y="11808423"/>
            <a:ext cx="207742" cy="1963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39</xdr:col>
      <xdr:colOff>401413</xdr:colOff>
      <xdr:row>33</xdr:row>
      <xdr:rowOff>70308</xdr:rowOff>
    </xdr:from>
    <xdr:to>
      <xdr:col>46</xdr:col>
      <xdr:colOff>534976</xdr:colOff>
      <xdr:row>115</xdr:row>
      <xdr:rowOff>95126</xdr:rowOff>
    </xdr:to>
    <xdr:grpSp>
      <xdr:nvGrpSpPr>
        <xdr:cNvPr id="17" name="Группа 16">
          <a:hlinkClick xmlns:r="http://schemas.openxmlformats.org/officeDocument/2006/relationships" r:id="rId1"/>
        </xdr:cNvPr>
        <xdr:cNvGrpSpPr/>
      </xdr:nvGrpSpPr>
      <xdr:grpSpPr>
        <a:xfrm>
          <a:off x="23928163" y="5309058"/>
          <a:ext cx="4356313" cy="13042318"/>
          <a:chOff x="18369642" y="3102430"/>
          <a:chExt cx="4421329" cy="13417227"/>
        </a:xfrm>
      </xdr:grpSpPr>
      <xdr:sp macro="" textlink="">
        <xdr:nvSpPr>
          <xdr:cNvPr id="8" name="Скругленный прямоугольник 7">
            <a:hlinkClick xmlns:r="http://schemas.openxmlformats.org/officeDocument/2006/relationships" r:id="rId2"/>
          </xdr:cNvPr>
          <xdr:cNvSpPr/>
        </xdr:nvSpPr>
        <xdr:spPr>
          <a:xfrm>
            <a:off x="18383249" y="3102430"/>
            <a:ext cx="4384546" cy="925871"/>
          </a:xfrm>
          <a:prstGeom prst="roundRect">
            <a:avLst>
              <a:gd name="adj" fmla="val 50000"/>
            </a:avLst>
          </a:prstGeom>
          <a:solidFill>
            <a:srgbClr val="FFBB4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2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Муниципалитеты</a:t>
            </a:r>
            <a:endParaRPr lang="ru-RU" sz="36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5" name="Скругленный прямоугольник 74">
            <a:hlinkClick xmlns:r="http://schemas.openxmlformats.org/officeDocument/2006/relationships" r:id="rId3"/>
          </xdr:cNvPr>
          <xdr:cNvSpPr/>
        </xdr:nvSpPr>
        <xdr:spPr>
          <a:xfrm>
            <a:off x="18380743" y="4275312"/>
            <a:ext cx="4384546" cy="925871"/>
          </a:xfrm>
          <a:prstGeom prst="roundRect">
            <a:avLst>
              <a:gd name="adj" fmla="val 50000"/>
            </a:avLst>
          </a:prstGeom>
          <a:solidFill>
            <a:srgbClr val="FFBB4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2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Обеспеченность</a:t>
            </a:r>
            <a:endParaRPr lang="ru-RU" sz="36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6" name="Скругленный прямоугольник 75">
            <a:hlinkClick xmlns:r="http://schemas.openxmlformats.org/officeDocument/2006/relationships" r:id="rId4"/>
          </xdr:cNvPr>
          <xdr:cNvSpPr/>
        </xdr:nvSpPr>
        <xdr:spPr>
          <a:xfrm>
            <a:off x="18389793" y="5456686"/>
            <a:ext cx="4384546" cy="925871"/>
          </a:xfrm>
          <a:prstGeom prst="roundRect">
            <a:avLst>
              <a:gd name="adj" fmla="val 50000"/>
            </a:avLst>
          </a:prstGeom>
          <a:solidFill>
            <a:srgbClr val="FFBB4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2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Рейтинг МО общий</a:t>
            </a:r>
          </a:p>
        </xdr:txBody>
      </xdr:sp>
      <xdr:sp macro="" textlink="">
        <xdr:nvSpPr>
          <xdr:cNvPr id="77" name="Скругленный прямоугольник 76">
            <a:hlinkClick xmlns:r="http://schemas.openxmlformats.org/officeDocument/2006/relationships" r:id="rId5"/>
          </xdr:cNvPr>
          <xdr:cNvSpPr/>
        </xdr:nvSpPr>
        <xdr:spPr>
          <a:xfrm>
            <a:off x="18406425" y="6634974"/>
            <a:ext cx="4384546" cy="925871"/>
          </a:xfrm>
          <a:prstGeom prst="roundRect">
            <a:avLst>
              <a:gd name="adj" fmla="val 50000"/>
            </a:avLst>
          </a:prstGeom>
          <a:solidFill>
            <a:srgbClr val="FFBB4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2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Рейтинг по показателям</a:t>
            </a:r>
          </a:p>
        </xdr:txBody>
      </xdr:sp>
      <xdr:sp macro="" textlink="">
        <xdr:nvSpPr>
          <xdr:cNvPr id="80" name="Скругленный прямоугольник 79">
            <a:hlinkClick xmlns:r="http://schemas.openxmlformats.org/officeDocument/2006/relationships" r:id="rId6"/>
          </xdr:cNvPr>
          <xdr:cNvSpPr/>
        </xdr:nvSpPr>
        <xdr:spPr>
          <a:xfrm>
            <a:off x="18369642" y="15593786"/>
            <a:ext cx="4384546" cy="925871"/>
          </a:xfrm>
          <a:prstGeom prst="roundRect">
            <a:avLst>
              <a:gd name="adj" fmla="val 50000"/>
            </a:avLst>
          </a:prstGeom>
          <a:solidFill>
            <a:srgbClr val="FFBB44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ru-RU" sz="24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Вверх</a:t>
            </a:r>
          </a:p>
        </xdr:txBody>
      </xdr:sp>
    </xdr:grpSp>
    <xdr:clientData/>
  </xdr:twoCellAnchor>
  <xdr:twoCellAnchor editAs="oneCell">
    <xdr:from>
      <xdr:col>0</xdr:col>
      <xdr:colOff>40823</xdr:colOff>
      <xdr:row>37</xdr:row>
      <xdr:rowOff>55965</xdr:rowOff>
    </xdr:from>
    <xdr:to>
      <xdr:col>1</xdr:col>
      <xdr:colOff>467180</xdr:colOff>
      <xdr:row>43</xdr:row>
      <xdr:rowOff>100692</xdr:rowOff>
    </xdr:to>
    <xdr:pic>
      <xdr:nvPicPr>
        <xdr:cNvPr id="79" name="Рисунок 7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prstClr val="black"/>
            <a:schemeClr val="accent6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2622" b="97753" l="3371" r="97753">
                      <a14:foregroundMark x1="24345" y1="22472" x2="47940" y2="18727"/>
                      <a14:foregroundMark x1="20225" y1="28090" x2="79775" y2="28090"/>
                      <a14:foregroundMark x1="8989" y1="92509" x2="80899" y2="92509"/>
                      <a14:foregroundMark x1="38951" y1="14981" x2="51311" y2="8989"/>
                      <a14:foregroundMark x1="20599" y1="81648" x2="20599" y2="51311"/>
                      <a14:foregroundMark x1="50562" y1="52060" x2="50562" y2="78652"/>
                      <a14:foregroundMark x1="80524" y1="50936" x2="79026" y2="79775"/>
                      <a14:foregroundMark x1="14981" y1="41948" x2="25094" y2="43446"/>
                      <a14:foregroundMark x1="46442" y1="41948" x2="52809" y2="42322"/>
                      <a14:foregroundMark x1="79026" y1="43446" x2="82397" y2="43071"/>
                      <a14:foregroundMark x1="17978" y1="86891" x2="25094" y2="87640"/>
                      <a14:foregroundMark x1="47566" y1="86517" x2="53184" y2="86517"/>
                      <a14:foregroundMark x1="76779" y1="86891" x2="84644" y2="87640"/>
                    </a14:backgroundRemoval>
                  </a14:imgEffect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3" y="5607679"/>
          <a:ext cx="1047749" cy="1051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13606</xdr:colOff>
      <xdr:row>114</xdr:row>
      <xdr:rowOff>58114</xdr:rowOff>
    </xdr:from>
    <xdr:to>
      <xdr:col>1</xdr:col>
      <xdr:colOff>453571</xdr:colOff>
      <xdr:row>121</xdr:row>
      <xdr:rowOff>44481</xdr:rowOff>
    </xdr:to>
    <xdr:pic>
      <xdr:nvPicPr>
        <xdr:cNvPr id="90" name="Рисунок 89"/>
        <xdr:cNvPicPr>
          <a:picLocks noChangeAspect="1"/>
        </xdr:cNvPicPr>
      </xdr:nvPicPr>
      <xdr:blipFill>
        <a:blip xmlns:r="http://schemas.openxmlformats.org/officeDocument/2006/relationships" r:embed="rId9" cstate="print">
          <a:duotone>
            <a:prstClr val="black"/>
            <a:schemeClr val="accent6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6" y="17679364"/>
          <a:ext cx="1052286" cy="11293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143825</xdr:rowOff>
    </xdr:from>
    <xdr:to>
      <xdr:col>1</xdr:col>
      <xdr:colOff>371929</xdr:colOff>
      <xdr:row>139</xdr:row>
      <xdr:rowOff>486</xdr:rowOff>
    </xdr:to>
    <xdr:pic>
      <xdr:nvPicPr>
        <xdr:cNvPr id="91" name="Рисунок 9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2062" b="100000" l="1235" r="97531">
                      <a14:foregroundMark x1="14815" y1="41237" x2="24691" y2="39175"/>
                      <a14:foregroundMark x1="9877" y1="63918" x2="11111" y2="58763"/>
                      <a14:foregroundMark x1="38272" y1="68041" x2="37037" y2="59794"/>
                      <a14:foregroundMark x1="62963" y1="69072" x2="59259" y2="60825"/>
                      <a14:foregroundMark x1="87654" y1="70103" x2="82716" y2="61856"/>
                      <a14:foregroundMark x1="19753" y1="91753" x2="39506" y2="91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63825"/>
          <a:ext cx="984250" cy="1162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102055</xdr:rowOff>
    </xdr:from>
    <xdr:to>
      <xdr:col>1</xdr:col>
      <xdr:colOff>550371</xdr:colOff>
      <xdr:row>163</xdr:row>
      <xdr:rowOff>95250</xdr:rowOff>
    </xdr:to>
    <xdr:pic>
      <xdr:nvPicPr>
        <xdr:cNvPr id="92" name="Рисунок 9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0" b="97788" l="565" r="100000">
                      <a14:foregroundMark x1="92090" y1="12832" x2="93220" y2="16814"/>
                      <a14:foregroundMark x1="81356" y1="15487" x2="83616" y2="17699"/>
                      <a14:foregroundMark x1="18644" y1="12389" x2="16949" y2="16372"/>
                      <a14:foregroundMark x1="9040" y1="9735" x2="5650" y2="12832"/>
                      <a14:backgroundMark x1="37853" y1="6637" x2="39548" y2="6637"/>
                      <a14:backgroundMark x1="59322" y1="5310" x2="60452" y2="7080"/>
                      <a14:backgroundMark x1="59887" y1="34513" x2="60452" y2="33186"/>
                      <a14:backgroundMark x1="37853" y1="32743" x2="39548" y2="32743"/>
                      <a14:backgroundMark x1="44633" y1="55310" x2="45763" y2="51770"/>
                      <a14:backgroundMark x1="54237" y1="52655" x2="55932" y2="5442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49555"/>
          <a:ext cx="1153621" cy="14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13607</xdr:colOff>
      <xdr:row>63</xdr:row>
      <xdr:rowOff>95249</xdr:rowOff>
    </xdr:from>
    <xdr:to>
      <xdr:col>1</xdr:col>
      <xdr:colOff>346212</xdr:colOff>
      <xdr:row>73</xdr:row>
      <xdr:rowOff>1360</xdr:rowOff>
    </xdr:to>
    <xdr:pic>
      <xdr:nvPicPr>
        <xdr:cNvPr id="97" name="Рисунок 96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0" b="95648" l="2906" r="99316">
                      <a14:foregroundMark x1="20524" y1="62712" x2="81659" y2="83898"/>
                      <a14:foregroundMark x1="24017" y1="13842" x2="83406" y2="1271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" y="9892392"/>
          <a:ext cx="953997" cy="1579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102055</xdr:rowOff>
    </xdr:from>
    <xdr:to>
      <xdr:col>1</xdr:col>
      <xdr:colOff>430092</xdr:colOff>
      <xdr:row>109</xdr:row>
      <xdr:rowOff>43544</xdr:rowOff>
    </xdr:to>
    <xdr:pic>
      <xdr:nvPicPr>
        <xdr:cNvPr id="98" name="Рисунок 97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ackgroundRemoval t="868" b="100000" l="260" r="98440">
                      <a14:foregroundMark x1="28479" y1="57019" x2="53706" y2="31114"/>
                      <a14:foregroundMark x1="45124" y1="65991" x2="73992" y2="32417"/>
                      <a14:foregroundMark x1="19116" y1="51809" x2="38882" y2="63386"/>
                      <a14:foregroundMark x1="21456" y1="50507" x2="52926" y2="12880"/>
                      <a14:foregroundMark x1="56437" y1="11722" x2="60338" y2="13314"/>
                      <a14:foregroundMark x1="82575" y1="13314" x2="91547" y2="20695"/>
                      <a14:foregroundMark x1="89207" y1="18958" x2="93368" y2="18958"/>
                      <a14:foregroundMark x1="64239" y1="7815" x2="77503" y2="9986"/>
                      <a14:foregroundMark x1="77113" y1="10854" x2="81795" y2="12446"/>
                      <a14:foregroundMark x1="59168" y1="8683" x2="68140" y2="6078"/>
                      <a14:foregroundMark x1="68921" y1="7381" x2="77503" y2="8249"/>
                      <a14:foregroundMark x1="77893" y1="7381" x2="90377" y2="14616"/>
                      <a14:backgroundMark x1="57997" y1="87988" x2="66580" y2="73372"/>
                      <a14:backgroundMark x1="60728" y1="74674" x2="80624" y2="50507"/>
                      <a14:backgroundMark x1="76723" y1="52677" x2="82965" y2="48770"/>
                      <a14:backgroundMark x1="38492" y1="91896" x2="50195" y2="95803"/>
                      <a14:backgroundMark x1="81423" y1="3509" x2="93676" y2="1140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77055"/>
          <a:ext cx="1042413" cy="921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54429</xdr:colOff>
      <xdr:row>145</xdr:row>
      <xdr:rowOff>24947</xdr:rowOff>
    </xdr:from>
    <xdr:to>
      <xdr:col>1</xdr:col>
      <xdr:colOff>418774</xdr:colOff>
      <xdr:row>149</xdr:row>
      <xdr:rowOff>7121</xdr:rowOff>
    </xdr:to>
    <xdr:pic>
      <xdr:nvPicPr>
        <xdr:cNvPr id="99" name="Рисунок 98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ackgroundRemoval t="599" b="100000" l="1186" r="100000">
                      <a14:foregroundMark x1="88538" y1="18563" x2="65217" y2="85030"/>
                      <a14:foregroundMark x1="63241" y1="17365" x2="88538" y2="89820"/>
                      <a14:foregroundMark x1="67589" y1="17365" x2="86166" y2="17365"/>
                      <a14:foregroundMark x1="63241" y1="25749" x2="62846" y2="86826"/>
                      <a14:foregroundMark x1="62055" y1="31138" x2="62055" y2="86826"/>
                      <a14:foregroundMark x1="64032" y1="91018" x2="88933" y2="92216"/>
                      <a14:foregroundMark x1="62055" y1="88024" x2="62846" y2="92216"/>
                      <a14:backgroundMark x1="47826" y1="10778" x2="56126" y2="4491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9" y="22567447"/>
          <a:ext cx="976666" cy="635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54427</xdr:colOff>
      <xdr:row>81</xdr:row>
      <xdr:rowOff>39744</xdr:rowOff>
    </xdr:from>
    <xdr:to>
      <xdr:col>1</xdr:col>
      <xdr:colOff>317501</xdr:colOff>
      <xdr:row>93</xdr:row>
      <xdr:rowOff>6803</xdr:rowOff>
    </xdr:to>
    <xdr:pic>
      <xdr:nvPicPr>
        <xdr:cNvPr id="100" name="Рисунок 99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0" b="100000" l="0" r="962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7" y="12776030"/>
          <a:ext cx="884466" cy="1980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424090</xdr:colOff>
      <xdr:row>76</xdr:row>
      <xdr:rowOff>4535</xdr:rowOff>
    </xdr:from>
    <xdr:to>
      <xdr:col>14</xdr:col>
      <xdr:colOff>394606</xdr:colOff>
      <xdr:row>100</xdr:row>
      <xdr:rowOff>95251</xdr:rowOff>
    </xdr:to>
    <xdr:grpSp>
      <xdr:nvGrpSpPr>
        <xdr:cNvPr id="182" name="Группа 181"/>
        <xdr:cNvGrpSpPr/>
      </xdr:nvGrpSpPr>
      <xdr:grpSpPr>
        <a:xfrm>
          <a:off x="1027340" y="12069535"/>
          <a:ext cx="7812766" cy="3900716"/>
          <a:chOff x="1050258" y="2993572"/>
          <a:chExt cx="7930456" cy="4016929"/>
        </a:xfrm>
      </xdr:grpSpPr>
      <xdr:sp macro="" textlink="">
        <xdr:nvSpPr>
          <xdr:cNvPr id="183" name="TextBox 182"/>
          <xdr:cNvSpPr txBox="1"/>
        </xdr:nvSpPr>
        <xdr:spPr>
          <a:xfrm>
            <a:off x="1050258" y="4566811"/>
            <a:ext cx="2843893" cy="87085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25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Платежный</a:t>
            </a:r>
            <a:r>
              <a:rPr lang="ru-RU" sz="25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терминал БПА</a:t>
            </a:r>
            <a:endParaRPr lang="ru-RU" sz="25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4" name="TextBox 183"/>
          <xdr:cNvSpPr txBox="1"/>
        </xdr:nvSpPr>
        <xdr:spPr>
          <a:xfrm>
            <a:off x="4286248" y="2993572"/>
            <a:ext cx="4694466" cy="401692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ru-RU" sz="2000" b="0" i="0" u="none" strike="noStrike" baseline="0" smtClean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автоматическое устройство для осуществления расчетов, обеспечивающее возможность только приема наличных денежных средств, принадлежащее банковским платежным агентам</a:t>
            </a:r>
            <a:r>
              <a:rPr lang="en-US" sz="2000" b="0" i="0" u="none" strike="noStrike" baseline="0" smtClean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- </a:t>
            </a:r>
            <a:r>
              <a:rPr lang="ru-RU" sz="2000" b="0" i="0" u="none" strike="noStrike" baseline="0" smtClean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юридические лица, не являющиеся кредитными организациями, или индивидуальные предприниматели, которые привлекаются кредитной организацией в целях осуществления отдельных банковских операций.</a:t>
            </a:r>
          </a:p>
        </xdr:txBody>
      </xdr:sp>
      <xdr:cxnSp macro="">
        <xdr:nvCxnSpPr>
          <xdr:cNvPr id="185" name="Прямая соединительная линия 184"/>
          <xdr:cNvCxnSpPr>
            <a:stCxn id="183" idx="3"/>
            <a:endCxn id="184" idx="1"/>
          </xdr:cNvCxnSpPr>
        </xdr:nvCxnSpPr>
        <xdr:spPr>
          <a:xfrm flipV="1">
            <a:off x="3894151" y="5002037"/>
            <a:ext cx="392097" cy="204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381000</xdr:colOff>
      <xdr:row>67</xdr:row>
      <xdr:rowOff>95250</xdr:rowOff>
    </xdr:from>
    <xdr:to>
      <xdr:col>6</xdr:col>
      <xdr:colOff>163285</xdr:colOff>
      <xdr:row>70</xdr:row>
      <xdr:rowOff>136071</xdr:rowOff>
    </xdr:to>
    <xdr:sp macro="" textlink="">
      <xdr:nvSpPr>
        <xdr:cNvPr id="186" name="TextBox 185"/>
        <xdr:cNvSpPr txBox="1"/>
      </xdr:nvSpPr>
      <xdr:spPr>
        <a:xfrm>
          <a:off x="993321" y="10545536"/>
          <a:ext cx="2843893" cy="5306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ru-RU" sz="25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Банкомат</a:t>
          </a:r>
        </a:p>
      </xdr:txBody>
    </xdr:sp>
    <xdr:clientData/>
  </xdr:twoCellAnchor>
  <xdr:twoCellAnchor>
    <xdr:from>
      <xdr:col>6</xdr:col>
      <xdr:colOff>163285</xdr:colOff>
      <xdr:row>69</xdr:row>
      <xdr:rowOff>34018</xdr:rowOff>
    </xdr:from>
    <xdr:to>
      <xdr:col>6</xdr:col>
      <xdr:colOff>585104</xdr:colOff>
      <xdr:row>69</xdr:row>
      <xdr:rowOff>40820</xdr:rowOff>
    </xdr:to>
    <xdr:cxnSp macro="">
      <xdr:nvCxnSpPr>
        <xdr:cNvPr id="187" name="Прямая соединительная линия 186"/>
        <xdr:cNvCxnSpPr>
          <a:stCxn id="186" idx="3"/>
          <a:endCxn id="14" idx="1"/>
        </xdr:cNvCxnSpPr>
      </xdr:nvCxnSpPr>
      <xdr:spPr>
        <a:xfrm>
          <a:off x="3837214" y="10810875"/>
          <a:ext cx="421819" cy="680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176892</xdr:colOff>
      <xdr:row>19</xdr:row>
      <xdr:rowOff>122464</xdr:rowOff>
    </xdr:from>
    <xdr:to>
      <xdr:col>39</xdr:col>
      <xdr:colOff>136071</xdr:colOff>
      <xdr:row>28</xdr:row>
      <xdr:rowOff>40821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1" name="TextBox 80"/>
            <xdr:cNvSpPr txBox="1"/>
          </xdr:nvSpPr>
          <xdr:spPr>
            <a:xfrm>
              <a:off x="14260285" y="2735035"/>
              <a:ext cx="9756322" cy="1387929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2000" b="0" i="1" u="none" strike="noStrike" baseline="0" smtClean="0">
                        <a:solidFill>
                          <a:schemeClr val="dk1"/>
                        </a:solidFill>
                        <a:latin typeface="Cambria Math" panose="02040503050406030204" pitchFamily="18" charset="0"/>
                        <a:ea typeface="+mn-ea"/>
                        <a:cs typeface="Arial" panose="020B0604020202020204" pitchFamily="34" charset="0"/>
                      </a:rPr>
                      <m:t>ОИ</m:t>
                    </m:r>
                    <m:r>
                      <a:rPr lang="ru-RU" sz="2000" b="0" i="1" u="none" strike="noStrike" baseline="0" smtClean="0">
                        <a:solidFill>
                          <a:schemeClr val="dk1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𝑖</m:t>
                        </m:r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=1</m:t>
                        </m:r>
                      </m:sub>
                      <m:sup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𝑛</m:t>
                        </m:r>
                      </m:sup>
                      <m:e>
                        <m: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Банковские офисы</m:t>
                        </m:r>
                      </m:e>
                    </m:nary>
                    <m:r>
                      <a:rPr lang="ru-RU" sz="2000" b="0" i="1" u="none" strike="noStrike" baseline="0" smtClean="0">
                        <a:solidFill>
                          <a:schemeClr val="dk1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+</m:t>
                    </m:r>
                    <m:nary>
                      <m:naryPr>
                        <m:chr m:val="∑"/>
                        <m:ctrlP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𝑖</m:t>
                        </m:r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=1</m:t>
                        </m:r>
                      </m:sub>
                      <m:sup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𝑛</m:t>
                        </m:r>
                      </m:sup>
                      <m:e>
                        <m: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Банкоматы+</m:t>
                        </m:r>
                      </m:e>
                    </m:nary>
                    <m:nary>
                      <m:naryPr>
                        <m:chr m:val="∑"/>
                        <m:ctrlP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𝑖</m:t>
                        </m:r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=1</m:t>
                        </m:r>
                      </m:sub>
                      <m:sup>
                        <m:r>
                          <a:rPr lang="en-US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𝑛</m:t>
                        </m:r>
                      </m:sup>
                      <m:e>
                        <m: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Электронные терминалы</m:t>
                        </m:r>
                      </m:e>
                    </m:nary>
                  </m:oMath>
                </m:oMathPara>
              </a14:m>
              <a:endPara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algn="ctr"/>
              <a:r>
                <a:rPr lang="en-US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n - </a:t>
              </a:r>
              <a:r>
                <a:rPr lang="ru-RU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количество</a:t>
              </a:r>
              <a:r>
                <a:rPr lang="en-US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 </a:t>
              </a:r>
              <a:r>
                <a:rPr lang="ru-RU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населенных пунктов муниципального образования</a:t>
              </a:r>
            </a:p>
          </xdr:txBody>
        </xdr:sp>
      </mc:Choice>
      <mc:Fallback xmlns="">
        <xdr:sp macro="" textlink="">
          <xdr:nvSpPr>
            <xdr:cNvPr id="81" name="TextBox 80"/>
            <xdr:cNvSpPr txBox="1"/>
          </xdr:nvSpPr>
          <xdr:spPr>
            <a:xfrm>
              <a:off x="14260285" y="2735035"/>
              <a:ext cx="9756322" cy="1387929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+mn-ea"/>
                  <a:cs typeface="Arial" panose="020B0604020202020204" pitchFamily="34" charset="0"/>
                </a:rPr>
                <a:t>ОИ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=∑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_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(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𝑖=1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)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^𝑛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▒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〖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Банковские офисы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〗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+∑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_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(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𝑖=1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)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^𝑛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▒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〖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Банкоматы+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〗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 ∑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_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(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𝑖=1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)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^𝑛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▒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〖</a:t>
              </a:r>
              <a:r>
                <a:rPr lang="ru-RU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Электронные терминалы</a:t>
              </a:r>
              <a:r>
                <a:rPr lang="en-US" sz="2000" b="0" i="0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〗</a:t>
              </a:r>
              <a:endParaRPr lang="ru-RU" sz="2000" b="0" i="0" u="none" strike="noStrike" baseline="0" smtClean="0">
                <a:solidFill>
                  <a:schemeClr val="dk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algn="ctr"/>
              <a:r>
                <a:rPr lang="en-US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n - </a:t>
              </a:r>
              <a:r>
                <a:rPr lang="ru-RU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количество</a:t>
              </a:r>
              <a:r>
                <a:rPr lang="en-US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 </a:t>
              </a:r>
              <a:r>
                <a:rPr lang="ru-RU" sz="2000" b="0" i="1" u="none" strike="noStrike" baseline="0" smtClean="0">
                  <a:solidFill>
                    <a:schemeClr val="dk1"/>
                  </a:solidFill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rPr>
                <a:t>насленных пунктов мунициального образования</a:t>
              </a:r>
            </a:p>
          </xdr:txBody>
        </xdr:sp>
      </mc:Fallback>
    </mc:AlternateContent>
    <xdr:clientData/>
  </xdr:twoCellAnchor>
  <xdr:twoCellAnchor>
    <xdr:from>
      <xdr:col>15</xdr:col>
      <xdr:colOff>254002</xdr:colOff>
      <xdr:row>139</xdr:row>
      <xdr:rowOff>129267</xdr:rowOff>
    </xdr:from>
    <xdr:to>
      <xdr:col>39</xdr:col>
      <xdr:colOff>190499</xdr:colOff>
      <xdr:row>171</xdr:row>
      <xdr:rowOff>95251</xdr:rowOff>
    </xdr:to>
    <xdr:grpSp>
      <xdr:nvGrpSpPr>
        <xdr:cNvPr id="74" name="Группа 73"/>
        <xdr:cNvGrpSpPr/>
      </xdr:nvGrpSpPr>
      <xdr:grpSpPr>
        <a:xfrm>
          <a:off x="9302752" y="22195517"/>
          <a:ext cx="14414497" cy="5045984"/>
          <a:chOff x="1058985" y="3633107"/>
          <a:chExt cx="7254978" cy="5930807"/>
        </a:xfrm>
      </xdr:grpSpPr>
      <xdr:sp macro="" textlink="">
        <xdr:nvSpPr>
          <xdr:cNvPr id="82" name="TextBox 81"/>
          <xdr:cNvSpPr txBox="1"/>
        </xdr:nvSpPr>
        <xdr:spPr>
          <a:xfrm>
            <a:off x="1058985" y="6072926"/>
            <a:ext cx="2181287" cy="102803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ru-RU" sz="2500">
                <a:latin typeface="Arial" panose="020B0604020202020204" pitchFamily="34" charset="0"/>
                <a:cs typeface="Arial" panose="020B0604020202020204" pitchFamily="34" charset="0"/>
              </a:rPr>
              <a:t>Рейтинг</a:t>
            </a:r>
            <a:r>
              <a:rPr lang="ru-RU" sz="25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ru-RU" sz="25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83" name="TextBox 82"/>
              <xdr:cNvSpPr txBox="1"/>
            </xdr:nvSpPr>
            <xdr:spPr>
              <a:xfrm>
                <a:off x="3463994" y="3633107"/>
                <a:ext cx="4849969" cy="5930807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Рейтинг  - порядковый номер муниципального образования, среди всех муниципальных образований региона, определяемый  по результатам сравнения значений заданного показателя  всех  муниципальных образований. Наивысший порядковый номер присваивается муниципальному образования с наибольшим значением заданного показателя.</a:t>
                </a:r>
              </a:p>
              <a:p>
                <a:pPr algn="l"/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Справочно: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рейтинг может принимать  значения от 1 до 16(количество муниципальных образований Запорожской облсти).</a:t>
                </a:r>
              </a:p>
              <a:p>
                <a:pPr algn="ctr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Замечания: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 в случае совпадения  значений заданного показателя у нескольких муниципальных образований  каждому  муниципальному образованию присваивается одинаковый порядковый номер, при этом последующему муниципальному образованию присваивается очередной порядковый номер. </a:t>
                </a: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ctr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Например:  </a:t>
                </a:r>
                <a14:m>
                  <m:oMath xmlns:m="http://schemas.openxmlformats.org/officeDocument/2006/math">
                    <m:sSub>
                      <m:sSubPr>
                        <m:ctrlP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</m:ctrlPr>
                      </m:sSubPr>
                      <m:e>
                        <m: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Рмо</m:t>
                        </m:r>
                      </m:e>
                      <m:sub>
                        <m: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1</m:t>
                        </m:r>
                      </m:sub>
                    </m:sSub>
                    <m:r>
                      <a:rPr lang="ru-RU" sz="2000" b="0" i="1" u="none" strike="noStrike" baseline="0" smtClean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=1; </m:t>
                    </m:r>
                    <m:sSub>
                      <m:sSubPr>
                        <m:ctrlP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</m:ctrlPr>
                      </m:sSubPr>
                      <m:e>
                        <m: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Рмо</m:t>
                        </m:r>
                      </m:e>
                      <m:sub>
                        <m: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2</m:t>
                        </m:r>
                      </m:sub>
                    </m:sSub>
                    <m:r>
                      <a:rPr lang="ru-RU" sz="2000" b="0" i="1" u="none" strike="noStrike" baseline="0" smtClean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=1; =&gt;</m:t>
                    </m:r>
                    <m:sSub>
                      <m:sSubPr>
                        <m:ctrlP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</m:ctrlPr>
                      </m:sSubPr>
                      <m:e>
                        <m: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Рмо</m:t>
                        </m:r>
                      </m:e>
                      <m:sub>
                        <m: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3</m:t>
                        </m:r>
                      </m:sub>
                    </m:sSub>
                    <m:r>
                      <a:rPr lang="ru-RU" sz="2000" b="0" i="1" u="none" strike="noStrike" baseline="0" smtClean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=2;</m:t>
                    </m:r>
                    <m:sSub>
                      <m:sSubPr>
                        <m:ctrlP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</m:ctrlPr>
                      </m:sSubPr>
                      <m:e>
                        <m: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Рмо</m:t>
                        </m:r>
                      </m:e>
                      <m:sub>
                        <m:r>
                          <a:rPr lang="ru-RU" sz="2000" b="0" i="1" u="none" strike="noStrike" baseline="0" smtClean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Arial" panose="020B0604020202020204" pitchFamily="34" charset="0"/>
                          </a:rPr>
                          <m:t>44</m:t>
                        </m:r>
                      </m:sub>
                    </m:sSub>
                    <m:r>
                      <a:rPr lang="ru-RU" sz="2000" b="0" i="1" u="none" strike="noStrike" baseline="0" smtClean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Arial" panose="020B0604020202020204" pitchFamily="34" charset="0"/>
                      </a:rPr>
                      <m:t>=43</m:t>
                    </m:r>
                  </m:oMath>
                </a14:m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</a:t>
                </a:r>
              </a:p>
              <a:p>
                <a:pPr algn="ctr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Рмо</a:t>
                </a:r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-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значение рейтинга муниципального образования.</a:t>
                </a:r>
                <a:endParaRPr lang="en-US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</xdr:txBody>
          </xdr:sp>
        </mc:Choice>
        <mc:Fallback xmlns="">
          <xdr:sp macro="" textlink="">
            <xdr:nvSpPr>
              <xdr:cNvPr id="83" name="TextBox 82"/>
              <xdr:cNvSpPr txBox="1"/>
            </xdr:nvSpPr>
            <xdr:spPr>
              <a:xfrm>
                <a:off x="3463994" y="3633107"/>
                <a:ext cx="4849969" cy="5930807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solidFill>
                  <a:schemeClr val="lt1">
                    <a:shade val="50000"/>
                  </a:schemeClr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Рейтинг  - порядковый номер муниципального образования, среди всех муниципальных образований региона, определяемый  по результатам сравнения значений заданного показателя  всех  муниципальных образований. Наивысший порядковый номер присваивается муниципальному образования с наибольшим значением заданного показателя.</a:t>
                </a:r>
              </a:p>
              <a:p>
                <a:pPr algn="l"/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Справочно: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рейтинг может принимать  значения от 1 до 16(количество муниципальных образований Запорожской облсти).</a:t>
                </a:r>
              </a:p>
              <a:p>
                <a:pPr algn="ctr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ru-RU" sz="2000" b="1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Замечания: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 в случае совпадения  значений заданного показателя у нескольких муниципальных образований  каждому  муниципальному образованию присваивается одинаковый порядковый номер, при этом последующему муниципальному образованию присваивается очередной порядковый номер. </a:t>
                </a:r>
              </a:p>
              <a:p>
                <a:pPr algn="l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ctr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Например:  </a:t>
                </a:r>
                <a:r>
                  <a:rPr lang="ru-RU" sz="2000" b="0" i="0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〖Рмо〗_1=1; 〖Рмо〗_2=1; =&gt;〖Рмо〗_3=2;〖Рмо〗_44=43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</a:t>
                </a:r>
              </a:p>
              <a:p>
                <a:pPr algn="ctr"/>
                <a:endParaRPr lang="ru-RU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  <a:p>
                <a:pPr algn="l"/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Рмо</a:t>
                </a:r>
                <a:r>
                  <a:rPr lang="en-US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 - </a:t>
                </a:r>
                <a:r>
                  <a:rPr lang="ru-RU" sz="2000" b="0" i="1" u="none" strike="noStrike" baseline="0" smtClean="0">
                    <a:solidFill>
                      <a:schemeClr val="dk1"/>
                    </a:solidFill>
                    <a:effectLst/>
                    <a:latin typeface="Cambria Math" panose="02040503050406030204" pitchFamily="18" charset="0"/>
                    <a:ea typeface="Cambria Math" panose="02040503050406030204" pitchFamily="18" charset="0"/>
                    <a:cs typeface="Arial" panose="020B0604020202020204" pitchFamily="34" charset="0"/>
                  </a:rPr>
                  <a:t>значение рейтинга муниципального образования.</a:t>
                </a:r>
                <a:endParaRPr lang="en-US" sz="2000" b="0" i="1" u="none" strike="noStrike" baseline="0" smtClean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Arial" panose="020B0604020202020204" pitchFamily="34" charset="0"/>
                </a:endParaRPr>
              </a:p>
            </xdr:txBody>
          </xdr:sp>
        </mc:Fallback>
      </mc:AlternateContent>
      <xdr:cxnSp macro="">
        <xdr:nvCxnSpPr>
          <xdr:cNvPr id="84" name="Прямая соединительная линия 83"/>
          <xdr:cNvCxnSpPr>
            <a:stCxn id="82" idx="3"/>
            <a:endCxn id="83" idx="1"/>
          </xdr:cNvCxnSpPr>
        </xdr:nvCxnSpPr>
        <xdr:spPr>
          <a:xfrm>
            <a:off x="3240272" y="6586944"/>
            <a:ext cx="223722" cy="11567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63500</xdr:colOff>
      <xdr:row>0</xdr:row>
      <xdr:rowOff>79375</xdr:rowOff>
    </xdr:from>
    <xdr:to>
      <xdr:col>4</xdr:col>
      <xdr:colOff>364672</xdr:colOff>
      <xdr:row>6</xdr:row>
      <xdr:rowOff>3581</xdr:rowOff>
    </xdr:to>
    <xdr:pic>
      <xdr:nvPicPr>
        <xdr:cNvPr id="85" name="Рисунок 84"/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7274" t="14121" r="73986" b="74071"/>
        <a:stretch/>
      </xdr:blipFill>
      <xdr:spPr>
        <a:xfrm>
          <a:off x="63500" y="396875"/>
          <a:ext cx="2714172" cy="876706"/>
        </a:xfrm>
        <a:prstGeom prst="rect">
          <a:avLst/>
        </a:prstGeom>
      </xdr:spPr>
    </xdr:pic>
    <xdr:clientData/>
  </xdr:twoCellAnchor>
  <xdr:twoCellAnchor editAs="oneCell">
    <xdr:from>
      <xdr:col>23</xdr:col>
      <xdr:colOff>378733</xdr:colOff>
      <xdr:row>88</xdr:row>
      <xdr:rowOff>47625</xdr:rowOff>
    </xdr:from>
    <xdr:to>
      <xdr:col>24</xdr:col>
      <xdr:colOff>422879</xdr:colOff>
      <xdr:row>94</xdr:row>
      <xdr:rowOff>128360</xdr:rowOff>
    </xdr:to>
    <xdr:pic>
      <xdr:nvPicPr>
        <xdr:cNvPr id="86" name="Рисунок 8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ackgroundRemoval t="0" b="95648" l="2906" r="99316">
                      <a14:foregroundMark x1="20524" y1="62712" x2="81659" y2="83898"/>
                      <a14:foregroundMark x1="24017" y1="13842" x2="83406" y2="1271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3483" y="14017625"/>
          <a:ext cx="647396" cy="1033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498927</xdr:colOff>
      <xdr:row>95</xdr:row>
      <xdr:rowOff>47625</xdr:rowOff>
    </xdr:from>
    <xdr:to>
      <xdr:col>24</xdr:col>
      <xdr:colOff>324916</xdr:colOff>
      <xdr:row>101</xdr:row>
      <xdr:rowOff>22678</xdr:rowOff>
    </xdr:to>
    <xdr:pic>
      <xdr:nvPicPr>
        <xdr:cNvPr id="88" name="Рисунок 87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0" b="100000" l="0" r="962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677" y="15128875"/>
          <a:ext cx="429239" cy="927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362856</xdr:colOff>
      <xdr:row>109</xdr:row>
      <xdr:rowOff>18232</xdr:rowOff>
    </xdr:from>
    <xdr:to>
      <xdr:col>24</xdr:col>
      <xdr:colOff>523875</xdr:colOff>
      <xdr:row>114</xdr:row>
      <xdr:rowOff>28606</xdr:rowOff>
    </xdr:to>
    <xdr:pic>
      <xdr:nvPicPr>
        <xdr:cNvPr id="93" name="Рисунок 92"/>
        <xdr:cNvPicPr>
          <a:picLocks noChangeAspect="1"/>
        </xdr:cNvPicPr>
      </xdr:nvPicPr>
      <xdr:blipFill>
        <a:blip xmlns:r="http://schemas.openxmlformats.org/officeDocument/2006/relationships" r:embed="rId23" cstate="print">
          <a:duotone>
            <a:prstClr val="black"/>
            <a:schemeClr val="accent6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37606" y="17321982"/>
          <a:ext cx="764269" cy="804124"/>
        </a:xfrm>
        <a:prstGeom prst="rect">
          <a:avLst/>
        </a:prstGeom>
      </xdr:spPr>
    </xdr:pic>
    <xdr:clientData/>
  </xdr:twoCellAnchor>
  <xdr:twoCellAnchor editAs="oneCell">
    <xdr:from>
      <xdr:col>23</xdr:col>
      <xdr:colOff>396876</xdr:colOff>
      <xdr:row>122</xdr:row>
      <xdr:rowOff>63500</xdr:rowOff>
    </xdr:from>
    <xdr:to>
      <xdr:col>24</xdr:col>
      <xdr:colOff>494816</xdr:colOff>
      <xdr:row>127</xdr:row>
      <xdr:rowOff>79861</xdr:rowOff>
    </xdr:to>
    <xdr:pic>
      <xdr:nvPicPr>
        <xdr:cNvPr id="94" name="Рисунок 9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2062" b="100000" l="1235" r="97531">
                      <a14:foregroundMark x1="14815" y1="41237" x2="24691" y2="39175"/>
                      <a14:foregroundMark x1="9877" y1="63918" x2="11111" y2="58763"/>
                      <a14:foregroundMark x1="38272" y1="68041" x2="37037" y2="59794"/>
                      <a14:foregroundMark x1="62963" y1="69072" x2="59259" y2="60825"/>
                      <a14:foregroundMark x1="87654" y1="70103" x2="82716" y2="61856"/>
                      <a14:foregroundMark x1="19753" y1="91753" x2="39506" y2="91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1626" y="19431000"/>
          <a:ext cx="701190" cy="810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460376</xdr:colOff>
      <xdr:row>134</xdr:row>
      <xdr:rowOff>15875</xdr:rowOff>
    </xdr:from>
    <xdr:to>
      <xdr:col>24</xdr:col>
      <xdr:colOff>372300</xdr:colOff>
      <xdr:row>138</xdr:row>
      <xdr:rowOff>15875</xdr:rowOff>
    </xdr:to>
    <xdr:pic>
      <xdr:nvPicPr>
        <xdr:cNvPr id="95" name="Рисунок 9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ackgroundRemoval t="0" b="97788" l="565" r="100000">
                      <a14:foregroundMark x1="92090" y1="12832" x2="93220" y2="16814"/>
                      <a14:foregroundMark x1="81356" y1="15487" x2="83616" y2="17699"/>
                      <a14:foregroundMark x1="18644" y1="12389" x2="16949" y2="16372"/>
                      <a14:foregroundMark x1="9040" y1="9735" x2="5650" y2="12832"/>
                      <a14:backgroundMark x1="37853" y1="6637" x2="39548" y2="6637"/>
                      <a14:backgroundMark x1="59322" y1="5310" x2="60452" y2="7080"/>
                      <a14:backgroundMark x1="59887" y1="34513" x2="60452" y2="33186"/>
                      <a14:backgroundMark x1="37853" y1="32743" x2="39548" y2="32743"/>
                      <a14:backgroundMark x1="44633" y1="55310" x2="45763" y2="51770"/>
                      <a14:backgroundMark x1="54237" y1="52655" x2="55932" y2="5442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35126" y="21288375"/>
          <a:ext cx="515174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39</xdr:col>
      <xdr:colOff>428624</xdr:colOff>
      <xdr:row>0</xdr:row>
      <xdr:rowOff>47626</xdr:rowOff>
    </xdr:from>
    <xdr:to>
      <xdr:col>46</xdr:col>
      <xdr:colOff>588283</xdr:colOff>
      <xdr:row>19</xdr:row>
      <xdr:rowOff>129986</xdr:rowOff>
    </xdr:to>
    <xdr:pic>
      <xdr:nvPicPr>
        <xdr:cNvPr id="96" name="Рисунок 95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55374" y="47626"/>
          <a:ext cx="4382409" cy="309861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Тюпаков Егор Игоревич" refreshedDate="45230.79948483796" createdVersion="6" refreshedVersion="6" minRefreshableVersion="3" recordCount="1307">
  <cacheSource type="worksheet">
    <worksheetSource name="Таблица_ТСТ"/>
  </cacheSource>
  <cacheFields count="4">
    <cacheField name="МО/Район" numFmtId="0">
      <sharedItems count="44">
        <s v="Абинский район"/>
        <s v="Апшеронский район"/>
        <s v="Белоглинский район"/>
        <s v="Белореченский район"/>
        <s v="Брюховецкий район"/>
        <s v="Выселковский район"/>
        <s v="г. Армавир"/>
        <s v="г. Горячий Ключ"/>
        <s v="г. Краснодар"/>
        <s v="г. Новороссийск"/>
        <s v="г-к. Анапа"/>
        <s v="г-к. Геленджик"/>
        <s v="г-к. Сочи"/>
        <s v="Гулькевичский район"/>
        <s v="Динской район"/>
        <s v="Ейский район"/>
        <s v="Кавказский район"/>
        <s v="Калининский район"/>
        <s v="Каневской район"/>
        <s v="Кореновский район"/>
        <s v="Красноармейский район"/>
        <s v="Крыловский район"/>
        <s v="Крымский район"/>
        <s v="Курганинский район"/>
        <s v="Кущевский район"/>
        <s v="Лабинский район"/>
        <s v="Ленинградский район"/>
        <s v="Мостовский район"/>
        <s v="Новокубанский район"/>
        <s v="Новопокровский район"/>
        <s v="Отрадненский район"/>
        <s v="Павловский район"/>
        <s v="Приморско-Ахтарский район"/>
        <s v="Северский район"/>
        <s v="Славянский район"/>
        <s v="Староминский район"/>
        <s v="Тбилисский район"/>
        <s v="Темрюкский район"/>
        <s v="Тимашевский район"/>
        <s v="Тихорецкий район"/>
        <s v="Туапсинский район"/>
        <s v="Успенский район"/>
        <s v="Усть-Лабинский район"/>
        <s v="Щербиновский район"/>
      </sharedItems>
    </cacheField>
    <cacheField name="место установки _x000a_(уточняющая информация)" numFmtId="0">
      <sharedItems containsBlank="1"/>
    </cacheField>
    <cacheField name="наименование КО" numFmtId="0">
      <sharedItems/>
    </cacheField>
    <cacheField name="адрес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Наков Михаил Валерьевич" refreshedDate="45503.895185648151" missingItemsLimit="0" createdVersion="6" refreshedVersion="6" minRefreshableVersion="3" recordCount="1360">
  <cacheSource type="worksheet">
    <worksheetSource name="Таблица_основная"/>
  </cacheSource>
  <cacheFields count="18">
    <cacheField name="№ для расчета рейтинга" numFmtId="0">
      <sharedItems containsSemiMixedTypes="0" containsString="0" containsNumber="1" containsInteger="1" minValue="1" maxValue="3399"/>
    </cacheField>
    <cacheField name="№ для добавления данных (исходная)" numFmtId="0">
      <sharedItems containsString="0" containsBlank="1" containsNumber="1" containsInteger="1" minValue="1" maxValue="1080"/>
    </cacheField>
    <cacheField name="Муниципальное образование" numFmtId="0">
      <sharedItems count="16">
        <s v="г.Мелитополь"/>
        <s v="г.Бердянск"/>
        <s v="г.Энергодар"/>
        <s v="Акимовский район "/>
        <s v="Бердянский район "/>
        <s v="Васильевский район"/>
        <s v="Веселовский район"/>
        <s v="Каменско-Днепровский район"/>
        <s v="Куйбышевский район"/>
        <s v="Мелитопольский район"/>
        <s v="Михайловский район"/>
        <s v="Пологовский район"/>
        <s v="Приазовский район"/>
        <s v="Приморский район"/>
        <s v="Токмакский район"/>
        <s v="Черниговский район"/>
      </sharedItems>
    </cacheField>
    <cacheField name="Показатель" numFmtId="0">
      <sharedItems count="17">
        <s v="Банкоматы, ед."/>
        <s v="Индекс ФД, балл (из 100 возможных)"/>
        <s v="Населенные пункты с 3G, % (Министерства цифрового развития)"/>
        <s v="Банковские офисы, ед. "/>
        <s v="Банковские офисы, ед. на 100 тыс. жителей "/>
        <s v="Платежные терминалы и кассы БПА, ед."/>
        <s v="Обеспеченность платежными терминалами и кассами БПА, ед. на 100 тыс. жителей "/>
        <s v="Обеспеченность инфраструктурой, ед. на тыс. жителей "/>
        <s v="Обеспеченность ОПС,  ед. на 100 тыс. жителей"/>
        <s v="Обеспеченность финансовыми организациями,  ед. на 100 тыс. жителей"/>
        <s v="Отделения почтовой связи, ед."/>
        <s v="Офисы банков в ОПС, ед."/>
        <s v="Офисы МФО, КПК, СКПК, ед."/>
        <s v="Офисы страховых компаний, ед."/>
        <s v="ТСТ с сервисом &quot;наличные на кассе&quot;, ед. на 100 тыс. жителей"/>
        <s v="Численность населения, тыс. чел."/>
        <s v="Электронные терминалы (значение приведено к показателю 100 ед.)"/>
      </sharedItems>
    </cacheField>
    <cacheField name="Дата" numFmtId="14">
      <sharedItems containsSemiMixedTypes="0" containsNonDate="0" containsDate="1" containsString="0" minDate="2022-01-01T00:00:00" maxDate="2024-01-02T00:00:00" count="5">
        <d v="2022-01-01T00:00:00"/>
        <d v="2022-07-01T00:00:00"/>
        <d v="2023-01-01T00:00:00"/>
        <d v="2023-07-01T00:00:00"/>
        <d v="2024-01-01T00:00:00"/>
      </sharedItems>
    </cacheField>
    <cacheField name="Значение" numFmtId="0">
      <sharedItems containsString="0" containsBlank="1" containsNumber="1" minValue="0" maxValue="162.6"/>
    </cacheField>
    <cacheField name="Рейтинг" numFmtId="0">
      <sharedItems containsString="0" containsBlank="1" containsNumber="1" containsInteger="1" minValue="0" maxValue="16"/>
    </cacheField>
    <cacheField name="КрКр" numFmtId="0">
      <sharedItems/>
    </cacheField>
    <cacheField name="Значение КрКр" numFmtId="0">
      <sharedItems containsString="0" containsBlank="1" containsNumber="1" minValue="0.01" maxValue="75"/>
    </cacheField>
    <cacheField name="РФ" numFmtId="0">
      <sharedItems/>
    </cacheField>
    <cacheField name="Значение РФ" numFmtId="1">
      <sharedItems containsString="0" containsBlank="1" containsNumber="1" minValue="4" maxValue="67"/>
    </cacheField>
    <cacheField name="ЮФО" numFmtId="1">
      <sharedItems/>
    </cacheField>
    <cacheField name="Значение ЮФО" numFmtId="1">
      <sharedItems containsString="0" containsBlank="1" containsNumber="1" minValue="9" maxValue="91"/>
    </cacheField>
    <cacheField name="Рейтинг расчет" numFmtId="0">
      <sharedItems containsMixedTypes="1" containsNumber="1" containsInteger="1" minValue="1" maxValue="16"/>
    </cacheField>
    <cacheField name="Ссылка для позиции в рейтинге" numFmtId="0">
      <sharedItems/>
    </cacheField>
    <cacheField name="Ссылка для массива Рейтинга" numFmtId="0">
      <sharedItems/>
    </cacheField>
    <cacheField name="Первая строка массива" numFmtId="0">
      <sharedItems containsSemiMixedTypes="0" containsString="0" containsNumber="1" containsInteger="1" minValue="2" maxValue="1346"/>
    </cacheField>
    <cacheField name="Последняя строка моссива" numFmtId="0">
      <sharedItems containsSemiMixedTypes="0" containsString="0" containsNumber="1" containsInteger="1" minValue="17" maxValue="1361"/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Наков Михаил Валерьевич" refreshedDate="45503.895188888891" createdVersion="6" refreshedVersion="6" minRefreshableVersion="3" recordCount="6">
  <cacheSource type="worksheet">
    <worksheetSource name="Таблица_ППКО"/>
  </cacheSource>
  <cacheFields count="2">
    <cacheField name="МО/Район" numFmtId="0">
      <sharedItems containsBlank="1" count="13">
        <s v="Приазовский район"/>
        <s v="Акимовский район "/>
        <s v="Мелитопольский район"/>
        <s v="Михайловский район"/>
        <s v="Веселовский район"/>
        <s v="г.Мелитополь"/>
        <m u="1"/>
        <s v="г-к. Сочи" u="1"/>
        <s v="Гулькевичский район" u="1"/>
        <s v="Тбилисский район" u="1"/>
        <s v="город-курорт Сочи" u="1"/>
        <s v="Крымский район" u="1"/>
        <s v="Славянский район" u="1"/>
      </sharedItems>
    </cacheField>
    <cacheField name="Кол-во" numFmtId="0">
      <sharedItems containsSemiMixedTypes="0" containsString="0" containsNumber="1" containsInteger="1" minValue="2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07">
  <r>
    <x v="0"/>
    <s v="МАЗС 23219"/>
    <s v="ПАО Банк &quot;ФК Открытие&quot;"/>
    <s v="Краснодарский край,Абинский муниципальный район,г. п. Абинское,г. Абинск,ул. Советов,д. 192"/>
  </r>
  <r>
    <x v="0"/>
    <s v="АЗС 23251"/>
    <s v="ПАО Банк &quot;ФК Открытие&quot;"/>
    <s v="Краснодарский край,Абинский муниципальный район,г. п. Абинское,г. Абинск,ул. Советов,д. 67"/>
  </r>
  <r>
    <x v="0"/>
    <s v="АЗС 23002"/>
    <s v="ПАО Банк &quot;ФК Открытие&quot;"/>
    <s v="Краснодарский край,Абинский муниципальный район,с.п. Холмское,ст-ца Холмская"/>
  </r>
  <r>
    <x v="0"/>
    <m/>
    <s v="Банк &quot;ВБРР&quot; (АО)"/>
    <s v="Краснодарский край,м.р-н Абинский,г. Абинск"/>
  </r>
  <r>
    <x v="0"/>
    <m/>
    <s v="Банк &quot;ВБРР&quot; (АО)"/>
    <s v="Краснодарский край,м.р-н Абинский,г. Абинск,ул. Советов,д. 192"/>
  </r>
  <r>
    <x v="0"/>
    <m/>
    <s v="Банк &quot;ВБРР&quot; (АО)"/>
    <s v="Краснодарский край,м.р-н Абинский,г. Абинск,ул. Советов"/>
  </r>
  <r>
    <x v="0"/>
    <m/>
    <s v="Банк &quot;ВБРР&quot; (АО)"/>
    <s v="Краснодарский край,м.р-н Абинский,пгт. Ахтырский,ул. Ахтырская,д. 21"/>
  </r>
  <r>
    <x v="0"/>
    <m/>
    <s v="Банк &quot;ВБРР&quot; (АО)"/>
    <s v="Краснодарский край,м.р-н Абинский,пгт. Ахтырский,ул. Советская,д. 1,корпус Г"/>
  </r>
  <r>
    <x v="0"/>
    <s v="ПЯТЕРОЧКА 4260"/>
    <s v="ПАО Сбербанк"/>
    <s v="Краснодарский край, Абинский м.р-н, г.п. Абинское, г Абинск, пр-кт Комсомольский, 68"/>
  </r>
  <r>
    <x v="0"/>
    <s v="ПЯТЕРОЧКА 11283"/>
    <s v="ПАО Сбербанк"/>
    <s v="Краснодарский край, Абинский м.р-н, г.п. Абинское, г Абинск, ул Пионерская, 87"/>
  </r>
  <r>
    <x v="0"/>
    <s v="Пятерочка 10356"/>
    <s v="ПАО Сбербанк"/>
    <s v="Краснодарский край, Абинский м.р-н, г.п. Абинское, г Абинск, ул Запорожская, 99"/>
  </r>
  <r>
    <x v="0"/>
    <s v="Пятерочка 11868"/>
    <s v="ПАО Сбербанк"/>
    <s v="Краснодарский край, Абинский м.р-н, с.п. Холмское, ст-ца Холмская, ул Мира, 38"/>
  </r>
  <r>
    <x v="0"/>
    <s v="Пятерочка 14816"/>
    <s v="ПАО Сбербанк"/>
    <s v="Краснодарский край, Абинский м.р-н, г.п. Абинское, г Абинск, ул Мира, 35"/>
  </r>
  <r>
    <x v="0"/>
    <s v="Пятерочка 12131"/>
    <s v="ПАО Сбербанк"/>
    <s v="Краснодарский край, Абинский м.р-н, г.п. Ахтырское, пгт Ахтырский, ул Горького, 47"/>
  </r>
  <r>
    <x v="0"/>
    <s v="Пятерочка 18097"/>
    <s v="ПАО Сбербанк"/>
    <s v="Краснодарский край, Абинский м.р-н, г.п. Ахтырское, пгт Ахтырский, ул Свободы, 22Г"/>
  </r>
  <r>
    <x v="0"/>
    <s v="Пятерочка 14501"/>
    <s v="ПАО Сбербанк"/>
    <s v="Краснодарский край, Абинский м.р-н, с.п. Холмское, ст-ца Холмская, ул Лысова, 280"/>
  </r>
  <r>
    <x v="0"/>
    <s v="Пятерочка 18655"/>
    <s v="ПАО Сбербанк"/>
    <s v="Краснодарский край, Абинский м.р-н, г.п. Абинское, г Абинск, пр-кт Комсомольский, 78"/>
  </r>
  <r>
    <x v="0"/>
    <s v="EVO_Кооператор 7."/>
    <s v="ПАО Сбербанк"/>
    <s v="Краснодарский край, Абинский м.р-н, г.п. Абинское, ст-ца Шапсугская, ул Красная, б/н"/>
  </r>
  <r>
    <x v="0"/>
    <s v="Пятерочка 15573"/>
    <s v="ПАО Сбербанк"/>
    <s v="Краснодарский край, Абинский м.р-н, с.п. Мингрельское, ст-ца Мингрельская, ул Советская, 78"/>
  </r>
  <r>
    <x v="0"/>
    <s v="Пятерочка 20714"/>
    <s v="ПАО Сбербанк"/>
    <s v="Краснодарский край, Абинский м.р-н, г.п. Абинское, г Абинск, ул Пионерская, 32"/>
  </r>
  <r>
    <x v="0"/>
    <s v="Пятерочка 21874"/>
    <s v="ПАО Сбербанк"/>
    <s v="Краснодарский край, Абинский м.р-н, г.п. Абинское, г Абинск, ул Республиканская, 38"/>
  </r>
  <r>
    <x v="0"/>
    <s v="Пятерочка 22173"/>
    <s v="ПАО Сбербанк"/>
    <s v="Краснодарский край, Абинский м.р-н, с.п. Холмское, ст-ца Холмская, ул Мира, 10"/>
  </r>
  <r>
    <x v="0"/>
    <s v="EVO_Продукты"/>
    <s v="ПАО Сбербанк"/>
    <s v="Краснодарский край, Абинский м.р-н, с.п. Федоровское, х Свердловский, ул Степная, 21 А"/>
  </r>
  <r>
    <x v="0"/>
    <s v="Пятерочка 21850"/>
    <s v="ПАО Сбербанк"/>
    <s v="Краснодарский край, Абинский м.р-н, г.п. Абинское, г Абинск, ул Мира, 167"/>
  </r>
  <r>
    <x v="0"/>
    <s v="Пятерочка 24238"/>
    <s v="ПАО Сбербанк"/>
    <s v="Краснодарский край, Абинский м.р-н, г.п. Абинское, г Абинск, ул Комсомольская, 46А"/>
  </r>
  <r>
    <x v="0"/>
    <s v="Пятерочка 24522"/>
    <s v="ПАО Сбербанк"/>
    <s v="Краснодарский край, Абинский м.р-н, с.п. Холмское, ст-ца Холмская, ул Лысова, 220"/>
  </r>
  <r>
    <x v="1"/>
    <s v="АЗС 23105"/>
    <s v="ПАО Банк &quot;ФК Открытие&quot;"/>
    <s v="Краснодарский край,Апшеронский муниципальный район,г. п. Апшеронское,г. Апшеронск,ул. Исполкомовская,д. 193"/>
  </r>
  <r>
    <x v="1"/>
    <s v="АЗС 23051"/>
    <s v="ПАО Банк &quot;ФК Открытие&quot;"/>
    <s v="Краснодарский край,Апшеронский муниципальный район,г. п. Апшеронское,г. Апшеронск,ул. Ворошилова,д. 69"/>
  </r>
  <r>
    <x v="1"/>
    <m/>
    <s v="Банк &quot;ВБРР&quot; (АО)"/>
    <s v="Краснодарский край,м.р-н Апшеронский,г. Апшеронск,пер Юдина,д. 4"/>
  </r>
  <r>
    <x v="1"/>
    <m/>
    <s v="Банк &quot;ВБРР&quot; (АО)"/>
    <s v="Краснодарский край,м.р-н Апшеронский,г. Хадыженск,ул. Промысловая,д. 69"/>
  </r>
  <r>
    <x v="1"/>
    <m/>
    <s v="Банк &quot;ВБРР&quot; (АО)"/>
    <s v="Краснодарский край,м.р-н Апшеронский,ст-ца Кубанская,ул. Колхозная,д. 25"/>
  </r>
  <r>
    <x v="1"/>
    <s v="ПЯТЕРОЧКА 5889"/>
    <s v="ПАО Сбербанк"/>
    <s v="Краснодарский край, Апшеронский м.р-н, г.п. Апшеронское, г Апшеронск, ул Ворошилова, 16 16"/>
  </r>
  <r>
    <x v="1"/>
    <s v="ПЯТЕРОЧКА 5888"/>
    <s v="ПАО Сбербанк"/>
    <s v="Краснодарский край, Апшеронский м.р-н, г.п. Апшеронское, г Апшеронск, ул Комсомольская, 133В"/>
  </r>
  <r>
    <x v="1"/>
    <s v="ПЯТЕРОЧКА 8514"/>
    <s v="ПАО Сбербанк"/>
    <s v="Краснодарский край, Апшеронский м.р-н, г.п. Хадыженское, г Хадыженск, ул Ленина, 99"/>
  </r>
  <r>
    <x v="1"/>
    <s v="Пятерочка 13363"/>
    <s v="ПАО Сбербанк"/>
    <s v="Краснодарский край, Апшеронский м.р-н, с.п. Кубанское, ст-ца Кубанская, ул Красная, 42"/>
  </r>
  <r>
    <x v="1"/>
    <s v="ИП ДОЛЖЕНКО К.Н."/>
    <s v="ПАО Сбербанк"/>
    <s v="Краснодарский край, Апшеронский м.р-н, с.п. Мезмайское, п Мезмай, ул Железнодорожная, 6а"/>
  </r>
  <r>
    <x v="1"/>
    <s v="Пятерочка 18577"/>
    <s v="ПАО Сбербанк"/>
    <s v="Краснодарский край, Апшеронский м.р-н, г.п. Хадыженское, г Хадыженск, ул Первомайская, 124"/>
  </r>
  <r>
    <x v="1"/>
    <s v="Пятерочка 20359"/>
    <s v="ПАО Сбербанк"/>
    <s v="Краснодарский край, Апшеронский м.р-н, г.п. Хадыженское, г Хадыженск, пер Партизанский, д. 1"/>
  </r>
  <r>
    <x v="1"/>
    <s v="EVO_green.park.guamka"/>
    <s v="ПАО Сбербанк"/>
    <s v="Краснодарский край, Апшеронский м.р-н, с.п. Новополянское, ст-ца Ширванская, ул Дачная, б/н"/>
  </r>
  <r>
    <x v="1"/>
    <s v="Пятерочка 21358"/>
    <s v="ПАО Сбербанк"/>
    <s v="Краснодарский край, Апшеронский м.р-н, г.п. Апшеронское, г Апшеронск, ул Ленина, 37"/>
  </r>
  <r>
    <x v="1"/>
    <s v="EVO_Атон"/>
    <s v="ПАО Сбербанк"/>
    <s v="Краснодарский край, Апшеронский м.р-н, с.п. Кабардинское, ст-ца Кабардинская, ул Советская, 28"/>
  </r>
  <r>
    <x v="1"/>
    <s v="EVO_Атон"/>
    <s v="ПАО Сбербанк"/>
    <s v="Краснодарский край, Апшеронский м.р-н, с.п. Куринское, ст-ца Куринская, ул Железнодорожная, 15"/>
  </r>
  <r>
    <x v="1"/>
    <s v="EVO_Лидия."/>
    <s v="ПАО Сбербанк"/>
    <s v="Краснодарский край, Апшеронский м.р-н, с.п. Кубанское, с Вперед, ул Кимовская, 78Б"/>
  </r>
  <r>
    <x v="1"/>
    <s v="EVO_Лидия."/>
    <s v="ПАО Сбербанк"/>
    <s v="Краснодарский край, Апшеронский м.р-н, г.п. Хадыженское, х Красная Горка, ул Красногорская, 47"/>
  </r>
  <r>
    <x v="1"/>
    <s v="Пятерочка 22100"/>
    <s v="ПАО Сбербанк"/>
    <s v="Краснодарский край, Апшеронский м.р-н, г.п. Апшеронское, г Апшеронск, ул Коммунистическая, 147"/>
  </r>
  <r>
    <x v="1"/>
    <s v="EVO_Лидия."/>
    <s v="ПАО Сбербанк"/>
    <s v="Краснодарский край, Апшеронский м.р-н, г.п. Нефтегорское, ст-ца Нефтяная, ул Красная, 132а"/>
  </r>
  <r>
    <x v="1"/>
    <s v="Пятерочка 21483"/>
    <s v="ПАО Сбербанк"/>
    <s v="Краснодарский край, Апшеронский м.р-н, г.п. Апшеронское, г Апшеронск, ул Пушкина, 82"/>
  </r>
  <r>
    <x v="1"/>
    <s v="Пятерочка 24887"/>
    <s v="ПАО Сбербанк"/>
    <s v="Краснодарский край, Апшеронский м.р-н, г.п. Апшеронское, г Апшеронск, ул Кооперативная, 13"/>
  </r>
  <r>
    <x v="2"/>
    <s v="МАЗС 23196"/>
    <s v="ПАО Банк &quot;ФК Открытие&quot;"/>
    <s v="Краснодарский край,Белоглинский муниципальный район,с.п. Белоглинское,с. Белая Глина,ул. Димитрова,д. 54"/>
  </r>
  <r>
    <x v="2"/>
    <s v="ПЯТЕРОЧКА 4702"/>
    <s v="ПАО Сбербанк"/>
    <s v="Краснодарский край, Белоглинский м.р-н, с.п. Белоглинское, с Белая Глина, ул Пролетарская, 364"/>
  </r>
  <r>
    <x v="2"/>
    <s v="ПЯТЕРОЧКА 4636"/>
    <s v="ПАО Сбербанк"/>
    <s v="Краснодарский край, Белоглинский м.р-н, с.п. Белоглинское, с Белая Глина, ул Первомайская, 165"/>
  </r>
  <r>
    <x v="2"/>
    <s v="ПЯТЕРОЧКА 11853"/>
    <s v="ПАО Сбербанк"/>
    <s v="Краснодарский край, Белоглинский м.р-н, с.п. Белоглинское, с Белая Глина, ул Южная, 41В 41В"/>
  </r>
  <r>
    <x v="2"/>
    <s v="Пятерочка 14842"/>
    <s v="ПАО Сбербанк"/>
    <s v="Краснодарский край, Белоглинский м.р-н, с.п. Успенское, ст-ца Успенская, ул Красная, 77А 77А"/>
  </r>
  <r>
    <x v="2"/>
    <s v="Пятерочка 18773"/>
    <s v="ПАО Сбербанк"/>
    <s v="Краснодарский край, Белоглинский м.р-н, с.п. Белоглинское, с Белая Глина, ул Гагарина, 79"/>
  </r>
  <r>
    <x v="3"/>
    <s v="МАЗС 23174"/>
    <s v="ПАО Банк &quot;ФК Открытие&quot;"/>
    <s v="Краснодарский край,Белореченский муниципальный район,г. п. Белореченское,г. Белореченск,ул. Деповская,д. 97"/>
  </r>
  <r>
    <x v="3"/>
    <s v="АЗС 23236"/>
    <s v="ПАО Банк &quot;ФК Открытие&quot;"/>
    <s v="Краснодарский край,Белореченский муниципальный район,с.п. Южненское,п. Южный,ул. Центральная,д. 32"/>
  </r>
  <r>
    <x v="3"/>
    <s v="МАЗС 23176"/>
    <s v="ПАО Банк &quot;ФК Открытие&quot;"/>
    <s v="Краснодарский край,Белореченский муниципальный район,с.п. Бжедуховское,ст-ца Октябрьская,д. 4"/>
  </r>
  <r>
    <x v="3"/>
    <s v="АЗС 23052"/>
    <s v="ПАО Банк &quot;ФК Открытие&quot;"/>
    <s v="Краснодарский край,Белореченский муниципальный район,г. п. Белореченское,г. Белореченск,ул. Деповская,д. 69А"/>
  </r>
  <r>
    <x v="3"/>
    <m/>
    <s v="Банк &quot;ВБРР&quot; (АО)"/>
    <s v="Краснодарский край,м.р-н Белореченский,г. Белореченск,ул. Майкопское шоссе,д. 1"/>
  </r>
  <r>
    <x v="3"/>
    <m/>
    <s v="Банк &quot;ВБРР&quot; (АО)"/>
    <s v="Краснодарский край,м.р-н Белореченский,г. Белореченск,ул. Победы,д. 479"/>
  </r>
  <r>
    <x v="3"/>
    <m/>
    <s v="Банк &quot;ВБРР&quot; (АО)"/>
    <s v="Краснодарский край,м.р-н Белореченский,г. Белореченск,ул. Мира"/>
  </r>
  <r>
    <x v="3"/>
    <m/>
    <s v="Банк &quot;ВБРР&quot; (АО)"/>
    <s v="Краснодарский край,м.р-н Белореченский,ст-ца Рязанская,ул. Первомайская,д. 16"/>
  </r>
  <r>
    <x v="3"/>
    <s v="ПЯТЕРОЧКА 5138"/>
    <s v="ПАО Сбербанк"/>
    <s v="Краснодарский край, Белореченский м.р-н, г.п. Белореченское, г Белореченск, ул Интернациональная, 173"/>
  </r>
  <r>
    <x v="3"/>
    <s v="ПЯТЕРОЧКА 5599"/>
    <s v="ПАО Сбербанк"/>
    <s v="Краснодарский край, Белореченский м.р-н, г.п. Белореченское, г Белореченск, ул Ленина, 96"/>
  </r>
  <r>
    <x v="3"/>
    <s v="ПЯТЕРОЧКА 7502"/>
    <s v="ПАО Сбербанк"/>
    <s v="Краснодарский край, Белореченский м.р-н, г.п. Белореченское, г Белореченск, ул Интернациональная, 79"/>
  </r>
  <r>
    <x v="3"/>
    <s v="ПЯТЕРОЧКА 7732"/>
    <s v="ПАО Сбербанк"/>
    <s v="Краснодарский край, Белореченский м.р-н, г.п. Белореченское, г Белореченск, ул Ленина, 11"/>
  </r>
  <r>
    <x v="3"/>
    <s v="ПЯТЕРОЧКА 10067"/>
    <s v="ПАО Сбербанк"/>
    <s v="Краснодарский край, Белореченский м.р-н, с.п. Рязанское, ст-ца Рязанская, ул Красная, 34"/>
  </r>
  <r>
    <x v="3"/>
    <s v="ПЯТЕРОЧКА 4358"/>
    <s v="ПАО Сбербанк"/>
    <s v="Краснодарский край, Белореченский м.р-н, г.п. Белореченское, г Белореченск, ул Ленина, 72"/>
  </r>
  <r>
    <x v="3"/>
    <s v="ПЯТЕРОЧКА 11887"/>
    <s v="ПАО Сбербанк"/>
    <s v="Краснодарский край, Белореченский м.р-н, г.п. Белореченское, г Белореченск, ул Победы, 247А 247А"/>
  </r>
  <r>
    <x v="3"/>
    <s v="Пятерочка 12685"/>
    <s v="ПАО Сбербанк"/>
    <s v="Краснодарский край, Белореченский м.р-н, с.п. Пшехское, ст-ца Пшехская, ул Красная, 16"/>
  </r>
  <r>
    <x v="3"/>
    <s v="Пятерочка 11709"/>
    <s v="ПАО Сбербанк"/>
    <s v="Краснодарский край, Белореченский м.р-н, с.п. Великовечненское, с Великовечное, ул Ленина, 67А"/>
  </r>
  <r>
    <x v="3"/>
    <s v="Пятерочка 16066"/>
    <s v="ПАО Сбербанк"/>
    <s v="Краснодарский край, Белореченский м.р-н, г.п. Белореченское, г Белореченск, ул Толстого, 138 138"/>
  </r>
  <r>
    <x v="3"/>
    <s v="Пятерочка 23133"/>
    <s v="ПАО Сбербанк"/>
    <s v="Краснодарский край, Белореченский м.р-н, г.п. Белореченское, г Белореченск, ул Интернациональная, 18"/>
  </r>
  <r>
    <x v="3"/>
    <s v="Пятерочка 22838"/>
    <s v="ПАО Сбербанк"/>
    <s v="Краснодарский край, Белореченский м.р-н, г.п. Белореченское, г Белореченск, ул Степная, 149"/>
  </r>
  <r>
    <x v="3"/>
    <s v="Пятерочка 23710"/>
    <s v="ПАО Сбербанк"/>
    <s v="Краснодарский край, Белореченский м.р-н, г.п. Белореченское, г Белореченск, ул Полевая, 127"/>
  </r>
  <r>
    <x v="4"/>
    <m/>
    <s v="Банк &quot;ВБРР&quot; (АО)"/>
    <s v="Краснодарский край,м.р-н Брюховецкий,ст-ца Брюховецкая,ул. Ленина,д. 65"/>
  </r>
  <r>
    <x v="4"/>
    <m/>
    <s v="Банк &quot;ВБРР&quot; (АО)"/>
    <s v="Краснодарский край,м.р-н Брюховецкий,ст-ца Брюховецкая,ул. Красная,д. 397"/>
  </r>
  <r>
    <x v="4"/>
    <m/>
    <s v="Банк &quot;ВБРР&quot; (АО)"/>
    <s v="Краснодарский край,м.р-н Брюховецкий,ст-ца Новоджерелиевская"/>
  </r>
  <r>
    <x v="4"/>
    <s v="ПЯТЕРОЧКА 6343"/>
    <s v="ПАО Сбербанк"/>
    <s v="Краснодарский край, Брюховецкий м.р-н, с.п. Брюховецкое, ст-ца Брюховецкая, ул Тимофеева, 38"/>
  </r>
  <r>
    <x v="4"/>
    <s v="ПЯТЕРОЧКА 7142"/>
    <s v="ПАО Сбербанк"/>
    <s v="Краснодарский край, Брюховецкий м.р-н, с.п. Новоджерелиевское, ст-ца Новоджерелиевская, ул 417 Стрелковой Дивизии, 10 10"/>
  </r>
  <r>
    <x v="4"/>
    <s v="ПЯТЕРОЧКА 7303"/>
    <s v="ПАО Сбербанк"/>
    <s v="Краснодарский край, Брюховецкий м.р-н, с.п. Переясловское, ст-ца Переясловская, ул Красная, 84"/>
  </r>
  <r>
    <x v="4"/>
    <s v="ПЯТЕРОЧКА 4631"/>
    <s v="ПАО Сбербанк"/>
    <s v="Краснодарский край, Брюховецкий м.р-н, с.п. Брюховецкое, ст-ца Брюховецкая, ул О.Кошевого, 194 А 194А"/>
  </r>
  <r>
    <x v="4"/>
    <s v="ПЯТЕРОЧКА 11789"/>
    <s v="ПАО Сбербанк"/>
    <s v="Краснодарский край, Брюховецкий м.р-н, с.п. Батуринское, ст-ца Батуринская, ул Шоссейная, 17"/>
  </r>
  <r>
    <x v="4"/>
    <s v="ПЯТЕРОЧКА 13214"/>
    <s v="ПАО Сбербанк"/>
    <s v="Краснодарский край, Брюховецкий м.р-н, с.п. Брюховецкое, ст-ца Брюховецкая, ул Красная, 358Б 358Б"/>
  </r>
  <r>
    <x v="4"/>
    <s v="EVO_Хозмер"/>
    <s v="ПАО Сбербанк"/>
    <s v="Краснодарский край, Брюховецкий м.р-н, с.п. Батуринское, ст-ца Батуринская, ул Шоссейная, 16А"/>
  </r>
  <r>
    <x v="4"/>
    <s v="Пятерочка 20184"/>
    <s v="ПАО Сбербанк"/>
    <s v="Краснодарский край, Брюховецкий м.р-н, с.п. Брюховецкое, ст-ца Брюховецкая, ул Октябрьская, 30"/>
  </r>
  <r>
    <x v="4"/>
    <s v="Пятерочка 23423"/>
    <s v="ПАО Сбербанк"/>
    <s v="Краснодарский край, Брюховецкий м.р-н, с.п. Брюховецкое, ст-ца Брюховецкая, ул Кирова, 267Г"/>
  </r>
  <r>
    <x v="4"/>
    <s v="EVO_Магазин Космос."/>
    <s v="ПАО Сбербанк"/>
    <s v="Краснодарский край, Брюховецкий м.р-н, с.п. Свободненское, с Свободное, ул Красная, 81"/>
  </r>
  <r>
    <x v="5"/>
    <m/>
    <s v="Банк &quot;ВБРР&quot; (АО)"/>
    <s v="Краснодарский край,м.р-н Выселковский,п. Бейсуг,ул. Степная,д. 1"/>
  </r>
  <r>
    <x v="5"/>
    <m/>
    <s v="Банк &quot;ВБРР&quot; (АО)"/>
    <s v="Краснодарский край,м.р-н Выселковский,ст-ца Выселки,пер Восточный"/>
  </r>
  <r>
    <x v="5"/>
    <m/>
    <s v="Банк &quot;ВБРР&quot; (АО)"/>
    <s v="Краснодарский край,м.р-н Выселковский,ст-ца Выселки,пер Полевой,д. 4"/>
  </r>
  <r>
    <x v="5"/>
    <m/>
    <s v="Банк &quot;ВБРР&quot; (АО)"/>
    <s v="Краснодарский край,м.р-н Выселковский,ст-ца Ирклиевская"/>
  </r>
  <r>
    <x v="5"/>
    <s v="ПЯТЕРОЧКА 7273"/>
    <s v="ПАО Сбербанк"/>
    <s v="Краснодарский край, Выселковский м.р-н, с.п. Выселковское, ст-ца Выселки, ул Лунева, 29з 29З"/>
  </r>
  <r>
    <x v="5"/>
    <s v="ПЯТЕРОЧКА 10434"/>
    <s v="ПАО Сбербанк"/>
    <s v="Краснодарский край, Выселковский м.р-н, с.п. Выселковское, ст-ца Выселки, ул Ткаченко, 52"/>
  </r>
  <r>
    <x v="5"/>
    <s v="Пятерочка 14003"/>
    <s v="ПАО Сбербанк"/>
    <s v="Краснодарский край, Выселковский м.р-н, с.п. Березанское, ст-ца Березанская, ул Почтовая, 30"/>
  </r>
  <r>
    <x v="5"/>
    <s v="Пятерочка 14622"/>
    <s v="ПАО Сбербанк"/>
    <s v="Краснодарский край, Выселковский м.р-н, с.п. Березанское, ст-ца Березанская, ул Московская, 24"/>
  </r>
  <r>
    <x v="5"/>
    <s v="Пятерочка 21541"/>
    <s v="ПАО Сбербанк"/>
    <s v="Краснодарский край, Выселковский м.р-н, с.п. Выселковское, ст-ца Выселки, пер Калинина, 45"/>
  </r>
  <r>
    <x v="5"/>
    <s v="Пятерочка 23322"/>
    <s v="ПАО Сбербанк"/>
    <s v="Краснодарский край, Выселковский м.р-н, с.п. Бейсугское, п Бейсуг, ул Калинина, 29"/>
  </r>
  <r>
    <x v="5"/>
    <s v="Пятерочка 23705"/>
    <s v="ПАО Сбербанк"/>
    <s v="Краснодарский край, Выселковский м.р-н, с.п. Выселковское, ст-ца Выселки, ул Советская, 4"/>
  </r>
  <r>
    <x v="6"/>
    <s v="АЗС 23237"/>
    <s v="ПАО Банк &quot;ФК Открытие&quot;"/>
    <s v="Краснодарский край,г.о. город Армавир,г. Армавир,мкр.Северный жилой район микрорайон 8,д. 3/17"/>
  </r>
  <r>
    <x v="6"/>
    <s v="МАЗС 23029"/>
    <s v="ПАО Банк &quot;ФК Открытие&quot;"/>
    <s v="Краснодарский край,г.о. город Армавир,г. Армавир,ул. Ефремова,д. 280"/>
  </r>
  <r>
    <x v="6"/>
    <m/>
    <s v="Банк &quot;ВБРР&quot; (АО)"/>
    <s v="Краснодарский край,г.о. город Армавир,г. Армавир,тер Северная промзона,д. 16"/>
  </r>
  <r>
    <x v="6"/>
    <m/>
    <s v="Банк &quot;ВБРР&quot; (АО)"/>
    <s v="Краснодарский край,г.о. город Армавир,г. Армавир,ул. Кирова,д. 66а"/>
  </r>
  <r>
    <x v="6"/>
    <s v="АЗК №111/1"/>
    <s v="Банк &quot;ВБРР&quot; (АО)"/>
    <s v="Краснодарский край,г.о. город Армавир,г. Армавир,ул. Воровского,д. 63А"/>
  </r>
  <r>
    <x v="6"/>
    <m/>
    <s v="Банк &quot;ВБРР&quot; (АО)"/>
    <s v="Краснодарский край,г.о. город Армавир,г. Армавир,тер. ФАД Кавказ"/>
  </r>
  <r>
    <x v="6"/>
    <s v="ПЯТЕРОЧКА 5964"/>
    <s v="ПАО Сбербанк"/>
    <s v="Краснодарский край, г.о. город Армавир, г Армавир, ул Мира, 24в"/>
  </r>
  <r>
    <x v="6"/>
    <s v="ПЯТЕРОЧКА 8112"/>
    <s v="ПАО Сбербанк"/>
    <s v="Краснодарский край, г.о. город Армавир, г Армавир, ул Маркова, 345"/>
  </r>
  <r>
    <x v="6"/>
    <s v="ПЯТЕРОЧКА 11090"/>
    <s v="ПАО Сбербанк"/>
    <s v="Краснодарский край, г.о. город Армавир, г Армавир, ул Шмидта, 13"/>
  </r>
  <r>
    <x v="6"/>
    <s v="ПЯТЕРОЧКА 10509"/>
    <s v="ПАО Сбербанк"/>
    <s v="Краснодарский край, г.о. город Армавир, г Армавир, ул Кропоткина, 215"/>
  </r>
  <r>
    <x v="6"/>
    <s v="ПЯТЕРОЧКА 12054"/>
    <s v="ПАО Сбербанк"/>
    <s v="Краснодарский край, г.о. город Армавир, г Армавир, ул Каспарова, 45"/>
  </r>
  <r>
    <x v="6"/>
    <s v="Пятерочка 14798"/>
    <s v="ПАО Сбербанк"/>
    <s v="Краснодарский край, г.о. город Армавир, г Армавир, ул Ефремова, 166"/>
  </r>
  <r>
    <x v="6"/>
    <s v="Пятерочка 14628"/>
    <s v="ПАО Сбербанк"/>
    <s v="Краснодарский край, г.о. город Армавир, х Красная Поляна, ул Армавирская, 79"/>
  </r>
  <r>
    <x v="6"/>
    <s v="Пятерочка 14930"/>
    <s v="ПАО Сбербанк"/>
    <s v="Краснодарский край, г.о. город Армавир, ст-ца Старая Станица, ул Ставропольская, 107"/>
  </r>
  <r>
    <x v="6"/>
    <s v="Пятерочка 15536"/>
    <s v="ПАО Сбербанк"/>
    <s v="Краснодарский край, г.о. город Армавир, г Армавир, ул Новороссийская, 137А"/>
  </r>
  <r>
    <x v="6"/>
    <s v="Пятерочка 18152"/>
    <s v="ПАО Сбербанк"/>
    <s v="Краснодарский край, г.о. город Армавир, г Армавир, ул Луначарского, д. 317/5"/>
  </r>
  <r>
    <x v="6"/>
    <s v="Пятерочка 18763"/>
    <s v="ПАО Сбербанк"/>
    <s v="Краснодарский край, г.о. город Армавир, г Армавир, ул Новороссийская, 108"/>
  </r>
  <r>
    <x v="6"/>
    <s v="Пятерочка 21231"/>
    <s v="ПАО Сбербанк"/>
    <s v="Краснодарский край, г.о. город Армавир, г Армавир, ул Ефремова, 230"/>
  </r>
  <r>
    <x v="6"/>
    <s v="Пятерочка 22155"/>
    <s v="ПАО Сбербанк"/>
    <s v="Краснодарский край, г.о. город Армавир, г Армавир, ул Тургенева, 110А"/>
  </r>
  <r>
    <x v="6"/>
    <s v="Пятерочка 22642"/>
    <s v="ПАО Сбербанк"/>
    <s v="Краснодарский край, г.о. город Армавир, г Армавир, мкр Северный жилой район микрорайон 8, 1/3"/>
  </r>
  <r>
    <x v="6"/>
    <s v="Пятерочка 20609"/>
    <s v="ПАО Сбербанк"/>
    <s v="Краснодарский край, г.о. город Армавир, г Армавир, ул Новороссийская, 147А"/>
  </r>
  <r>
    <x v="6"/>
    <s v="VKUSVILL_6748_1"/>
    <s v="ПАО Сбербанк"/>
    <s v="Краснодарский край, г.о. город Армавир, г Армавир, ул Мира, 55"/>
  </r>
  <r>
    <x v="7"/>
    <s v="АЗС 23045"/>
    <s v="ПАО Банк &quot;ФК Открытие&quot;"/>
    <s v="Краснодарский край,г.о. город Горячий Ключ,г. Горячий Ключ,тер. автодорога М-4 Дон"/>
  </r>
  <r>
    <x v="7"/>
    <s v="АЗС 23046"/>
    <s v="ПАО Банк &quot;ФК Открытие&quot;"/>
    <s v="Краснодарский край,г.о. город Горячий Ключ,ст-ца Саратовская,ул. Шоссейная,д. 27А"/>
  </r>
  <r>
    <x v="7"/>
    <s v="АЗС 23044"/>
    <s v="ПАО Банк &quot;ФК Открытие&quot;"/>
    <s v="Краснодарский край,г.о. город Горячий Ключ,г. Горячий Ключ,дор М-4 Дон,д. 1390"/>
  </r>
  <r>
    <x v="7"/>
    <s v="TATNEFT 420 AZS ZAPAD"/>
    <s v="ПАО Банк ЗЕНИТ"/>
    <s v="край Краснодарский, г.о. город Горячий Ключ, г Горячий Ключ, тер. Автомагистраль Дон"/>
  </r>
  <r>
    <x v="7"/>
    <s v="TATNEFT 343 AZS ZAPAD"/>
    <s v="ПАО Банк ЗЕНИТ"/>
    <s v="край Краснодарский, г.о. город Горячий Ключ, с Хребтовое, тер. Автодорога Москва-Новороссийск"/>
  </r>
  <r>
    <x v="7"/>
    <m/>
    <s v="Банк &quot;ВБРР&quot; (АО)"/>
    <s v="Краснодарский край,г.о. город Горячий Ключ,ст-ца Саратовская,ул. Безымянная,д. 1"/>
  </r>
  <r>
    <x v="7"/>
    <s v="ПЯТЕРОЧКА 4728"/>
    <s v="ПАО Сбербанк"/>
    <s v="Краснодарский край, г.о. город Горячий Ключ, г Горячий Ключ, ул Революции, 7"/>
  </r>
  <r>
    <x v="7"/>
    <s v="ПЯТЕРОЧКА 12460"/>
    <s v="ПАО Сбербанк"/>
    <s v="Краснодарский край, г.о. город Горячий Ключ, г Горячий Ключ, ул Ленина, 174"/>
  </r>
  <r>
    <x v="7"/>
    <s v="Пятерочка 17028"/>
    <s v="ПАО Сбербанк"/>
    <s v="Краснодарский край, г.о. город Горячий Ключ, г Горячий Ключ, ул Герцена, 60В 60В"/>
  </r>
  <r>
    <x v="7"/>
    <s v="Пятерочка 17700"/>
    <s v="ПАО Сбербанк"/>
    <s v="Краснодарский край, г.о. город Горячий Ключ, г Горячий Ключ, ул Кучерявого, 42"/>
  </r>
  <r>
    <x v="7"/>
    <s v="Пятерочка 17420"/>
    <s v="ПАО Сбербанк"/>
    <s v="Краснодарский край, г.о. город Горячий Ключ, ст-ца Саратовская, ул Бакинская, 36"/>
  </r>
  <r>
    <x v="7"/>
    <s v="ИП Щедрина И.И."/>
    <s v="ПАО Сбербанк"/>
    <s v="Краснодарский край, г.о. город Горячий Ключ, п Мирный, ул Новая, 39"/>
  </r>
  <r>
    <x v="7"/>
    <s v="Пятерочка 13446"/>
    <s v="ПАО Сбербанк"/>
    <s v="Краснодарский край, г.о. город Горячий Ключ, г Горячий Ключ, ул Ворошилова, 27"/>
  </r>
  <r>
    <x v="7"/>
    <s v="Пятерочка 21652"/>
    <s v="ПАО Сбербанк"/>
    <s v="Краснодарский край, г.о. город Горячий Ключ, г Горячий Ключ, ул Ленина, 8 к 1"/>
  </r>
  <r>
    <x v="7"/>
    <s v="EVO_Атон"/>
    <s v="ПАО Сбербанк"/>
    <s v="Краснодарский край, г.о. город Горячий Ключ, ст-ца Имеретинская, ул Ленина, 22"/>
  </r>
  <r>
    <x v="7"/>
    <s v="EVO_Точка ПП"/>
    <s v="ПАО Сбербанк"/>
    <s v="Краснодарский край, г.о. город Горячий Ключ, г Горячий Ключ, Автодорога автодорога М-4 Дон, 1389 км  750 м справа"/>
  </r>
  <r>
    <x v="7"/>
    <s v="Пятерочка 23933"/>
    <s v="ПАО Сбербанк"/>
    <s v="Краснодарский край, г.о. город Горячий Ключ, г Горячий Ключ, ул Ярославского, 111"/>
  </r>
  <r>
    <x v="7"/>
    <s v="Пятерочка 22066"/>
    <s v="ПАО Сбербанк"/>
    <s v="Краснодарский край, г.о. город Горячий Ключ, г Горячий Ключ, ул Черняховского, 41"/>
  </r>
  <r>
    <x v="8"/>
    <s v="АЗС 23208"/>
    <s v="ПАО Банк &quot;ФК Открытие&quot;"/>
    <s v="Краснодарский край,г.о. город Краснодар,г. Краснодар,ул. Новороссийская,д. 3/9"/>
  </r>
  <r>
    <x v="8"/>
    <s v="АЗС 23209"/>
    <s v="ПАО Банк &quot;ФК Открытие&quot;"/>
    <s v="Краснодарский край,г.о. город Краснодар,г. Краснодар,ул. Путевая,д. 3"/>
  </r>
  <r>
    <x v="8"/>
    <s v="АЗС 23039"/>
    <s v="ПАО Банк &quot;ФК Открытие&quot;"/>
    <s v="Краснодарский край,г.о. город Краснодар,г. Краснодар,ул. Крылатая тер.Пашковский жилой массив,д. 9"/>
  </r>
  <r>
    <x v="8"/>
    <s v="АЗС 23057"/>
    <s v="ПАО Банк &quot;ФК Открытие&quot;"/>
    <s v="Краснодарский край,г.о. город Краснодар,г. Краснодар,ул. Старокубанская,д. 131/2"/>
  </r>
  <r>
    <x v="8"/>
    <s v="АЗС 23119"/>
    <s v="ПАО Банк &quot;ФК Открытие&quot;"/>
    <s v="Краснодарский край,г.о. город Краснодар,г. Краснодар,ул. Автолюбителей,д. 32А"/>
  </r>
  <r>
    <x v="8"/>
    <s v="АЗС 23017"/>
    <s v="ПАО Банк &quot;ФК Открытие&quot;"/>
    <s v="Краснодарский край,г.о. город Краснодар,г. Краснодар,ул. Ростовское Шоссе,д. 40"/>
  </r>
  <r>
    <x v="8"/>
    <s v="АЗС 23018"/>
    <s v="ПАО Банк &quot;ФК Открытие&quot;"/>
    <s v="Краснодарский край,г.о. город Краснодар,г. Краснодар,ул. им. Фадеева тер.Пашковский жилой массив,д. 431"/>
  </r>
  <r>
    <x v="8"/>
    <s v="АЗС 23098"/>
    <s v="ПАО Банк &quot;ФК Открытие&quot;"/>
    <s v="Краснодарский край,г.о. город Краснодар,г. Краснодар,ул. им. Захарова,д. 5А"/>
  </r>
  <r>
    <x v="8"/>
    <s v="АЗС 23056"/>
    <s v="ПАО Банк &quot;ФК Открытие&quot;"/>
    <s v="Краснодарский край,г.о. город Краснодар,г. Краснодар,ул. Ростовское Шоссе,д. 3"/>
  </r>
  <r>
    <x v="8"/>
    <s v="МАЗС 23162"/>
    <s v="ПАО Банк &quot;ФК Открытие&quot;"/>
    <s v="Краснодарский край,г.о. город Краснодар,г. Краснодар,ул. им. Дзержинского,д. 251/3"/>
  </r>
  <r>
    <x v="8"/>
    <s v="АЗС 23216"/>
    <s v="ПАО Банк &quot;ФК Открытие&quot;"/>
    <s v="Краснодарский край,г.о. город Краснодар,г. Краснодар,ул. Тополиная,д. 50/2"/>
  </r>
  <r>
    <x v="8"/>
    <s v="АЗС 23277"/>
    <s v="ПАО Банк &quot;ФК Открытие&quot;"/>
    <s v="Краснодарский край,г.о. город Краснодар,г. Краснодар,ул. Уральская,д. 131/1"/>
  </r>
  <r>
    <x v="8"/>
    <s v="АЗС 23278"/>
    <s v="ПАО Банк &quot;ФК Открытие&quot;"/>
    <s v="Краснодарский край,г.о. город Краснодар,г. Краснодар,ул. Западный Обход,д. 27"/>
  </r>
  <r>
    <x v="8"/>
    <s v="АЗС 23368"/>
    <s v="ПАО Банк &quot;ФК Открытие&quot;"/>
    <s v="Краснодарский край,г.о. город Краснодар,г. Краснодар,ул. Восточно-Кругликовская,д. 35А"/>
  </r>
  <r>
    <x v="8"/>
    <s v="АЗС 23115"/>
    <s v="ПАО Банк &quot;ФК Открытие&quot;"/>
    <s v="Краснодарский край,г.о. город Краснодар,ст-ца Елизаветинская,ул. Речная тер. СНТ Орбита"/>
  </r>
  <r>
    <x v="8"/>
    <s v="АЗС 23200"/>
    <s v="ПАО Банк &quot;ФК Открытие&quot;"/>
    <s v="Краснодарский край,г.о. город Краснодар,г. Краснодар,ул. Российская,д. 101/1"/>
  </r>
  <r>
    <x v="8"/>
    <s v="АЗС 23050"/>
    <s v="ПАО Банк &quot;ФК Открытие&quot;"/>
    <s v="Краснодарский край,г.о. город Краснодар,г. Краснодар,ул. Ставропольская,д. 2/1"/>
  </r>
  <r>
    <x v="8"/>
    <s v="АЗС 23058"/>
    <s v="ПАО Банк &quot;ФК Открытие&quot;"/>
    <s v="Краснодарский край,г.о. город Краснодар,г. Краснодар,ул. Сормовская,д. 9/4"/>
  </r>
  <r>
    <x v="8"/>
    <s v="АЗС 23038"/>
    <s v="ПАО Банк &quot;ФК Открытие&quot;"/>
    <s v="Краснодарский край,г.о. город Краснодар,г. Краснодар,ул. им. Дзержинского,д. 94"/>
  </r>
  <r>
    <x v="8"/>
    <s v="АЗС 23010"/>
    <s v="ПАО Банк &quot;ФК Открытие&quot;"/>
    <s v="Краснодарский край,г.о. город Краснодар,г. Краснодар,ул. им. Калинина,д. 1/3"/>
  </r>
  <r>
    <x v="8"/>
    <s v="АЗС 23108"/>
    <s v="ПАО Банк &quot;ФК Открытие&quot;"/>
    <s v="Краснодарский край,г.о. город Краснодар,п. Белозерный,ул. Прекрасная,д. 51"/>
  </r>
  <r>
    <x v="8"/>
    <s v="МАЗС 23218"/>
    <s v="ПАО Банк &quot;ФК Открытие&quot;"/>
    <s v="Краснодарский край,г.о. город Краснодар,ст-ца Старокорсунская,ул. Лесная тер. СНТ Железнодорожник-3"/>
  </r>
  <r>
    <x v="8"/>
    <s v="АЗС 23257"/>
    <s v="ПАО Банк &quot;ФК Открытие&quot;"/>
    <s v="Краснодарский край,г.о. город Краснодар,г. Краснодар,ул. им. Степана Разина,д. 57"/>
  </r>
  <r>
    <x v="8"/>
    <m/>
    <s v="ПАО &quot;Промсвязьбанк&quot;"/>
    <s v="Краснодарский край, г.о. город Краснодар, г Краснодар, ул Уральская, д. 149/7"/>
  </r>
  <r>
    <x v="8"/>
    <s v="TATNEFT 401 AZS ZAPAD"/>
    <s v="ПАО Банк ЗЕНИТ"/>
    <s v="край Краснодарский, г.о. город Краснодар, г Краснодар, ул Ростовское Шоссе, д. 12/13"/>
  </r>
  <r>
    <x v="8"/>
    <m/>
    <s v="Банк &quot;ВБРР&quot; (АО)"/>
    <s v="Краснодарский край,г.о. город Краснодар,г. Краснодар,ул. Ростовское Шоссе,д. 25"/>
  </r>
  <r>
    <x v="8"/>
    <m/>
    <s v="Банк &quot;ВБРР&quot; (АО)"/>
    <s v="Краснодарский край,г.о. город Краснодар,г. Краснодар,ул. Бородинская,д. 154/9"/>
  </r>
  <r>
    <x v="8"/>
    <m/>
    <s v="Банк &quot;ВБРР&quot; (АО)"/>
    <s v="Краснодарский край,г.о. город Краснодар,г. Краснодар,ул. им. Вишняковой,д. 146"/>
  </r>
  <r>
    <x v="8"/>
    <m/>
    <s v="Банк &quot;ВБРР&quot; (АО)"/>
    <s v="Краснодарский край,г.о. город Краснодар,г. Краснодар,ул. им. Лизы Чайкиной,д. 32"/>
  </r>
  <r>
    <x v="8"/>
    <m/>
    <s v="Банк &quot;ВБРР&quot; (АО)"/>
    <s v="Краснодарский край,г.о. город Краснодар,г. Краснодар,ул. Ростовское Шоссе,д. 17"/>
  </r>
  <r>
    <x v="8"/>
    <m/>
    <s v="Банк &quot;ВБРР&quot; (АО)"/>
    <s v="Краснодарский край,г.о. город Краснодар,г. Краснодар,ул. им. Захарова,д. 5"/>
  </r>
  <r>
    <x v="8"/>
    <m/>
    <s v="Банк &quot;ВБРР&quot; (АО)"/>
    <s v="Краснодарский край,г.о. город Краснодар,г. Краснодар,ул. им. Академика Лукьяненко П.П.,д. 6"/>
  </r>
  <r>
    <x v="8"/>
    <m/>
    <s v="Банк &quot;ВБРР&quot; (АО)"/>
    <s v="Краснодарский край,г.о. город Краснодар,г. Краснодар,ул. им. Котовского,д. 76/1"/>
  </r>
  <r>
    <x v="8"/>
    <m/>
    <s v="Банк &quot;ВБРР&quot; (АО)"/>
    <s v="Краснодарский край,г.о. город Краснодар,г. Краснодар,ул. Кубанская Набережная,д. 47/1"/>
  </r>
  <r>
    <x v="8"/>
    <m/>
    <s v="Банк &quot;ВБРР&quot; (АО)"/>
    <s v="Краснодарский край,г.о. город Краснодар,г. Краснодар,ул. им. Дзержинского,д. 197"/>
  </r>
  <r>
    <x v="8"/>
    <m/>
    <s v="Банк &quot;ВБРР&quot; (АО)"/>
    <s v="Краснодарский край,г.о. город Краснодар,г. Краснодар,ул. им. Дзержинского,д. 108"/>
  </r>
  <r>
    <x v="8"/>
    <m/>
    <s v="Банк &quot;ВБРР&quot; (АО)"/>
    <s v="Краснодарский край,г.о. город Краснодар,г. Краснодар,ул. Уральская,д. 214/2"/>
  </r>
  <r>
    <x v="8"/>
    <m/>
    <s v="Банк &quot;ВБРР&quot; (АО)"/>
    <s v="Краснодарский край,г.о. город Краснодар,г. Краснодар,ул. Московская,д. 89"/>
  </r>
  <r>
    <x v="8"/>
    <m/>
    <s v="Банк &quot;ВБРР&quot; (АО)"/>
    <s v="Краснодарский край,г.о. город Краснодар,г. Краснодар,ул. Ростовское Шоссе,д. 26"/>
  </r>
  <r>
    <x v="8"/>
    <m/>
    <s v="Банк &quot;ВБРР&quot; (АО)"/>
    <s v="Краснодарский край,г.о. город Краснодар,г. Краснодар,ул. им. Дзержинского,д. 237"/>
  </r>
  <r>
    <x v="8"/>
    <m/>
    <s v="Банк &quot;ВБРР&quot; (АО)"/>
    <s v="Краснодарский край,г.о. город Краснодар,г. Краснодар,ул. им. Дежнева,д. 40"/>
  </r>
  <r>
    <x v="8"/>
    <m/>
    <s v="Банк &quot;ВБРР&quot; (АО)"/>
    <s v="Краснодарский край,г.о. город Краснодар,г. Краснодар,ул. им. Селезнева,д. 197/5"/>
  </r>
  <r>
    <x v="8"/>
    <s v="ПЯТЕРОЧКА 4283"/>
    <s v="ПАО Сбербанк"/>
    <s v="Краснодарский край, г.о. город Краснодар, г Краснодар, ул им. 70-летия Октября, 20/3"/>
  </r>
  <r>
    <x v="8"/>
    <s v="ПЯТЕРОЧКА 4271"/>
    <s v="ПАО Сбербанк"/>
    <s v="Краснодарский край, г.о. город Краснодар, п Березовый, ул Целиноградская, 6/1"/>
  </r>
  <r>
    <x v="8"/>
    <s v="ПЯТЕРОЧКА 712"/>
    <s v="ПАО Сбербанк"/>
    <s v="Краснодарский край, г.о. город Краснодар, г Краснодар, ул им. Селезнева, 132"/>
  </r>
  <r>
    <x v="8"/>
    <s v="ПЕРЕКРЕСТОК КРАСНАЯ"/>
    <s v="ПАО Сбербанк"/>
    <s v="Краснодарский край, г.о. город Краснодар, г Краснодар, ул Красная, 176"/>
  </r>
  <r>
    <x v="8"/>
    <s v="ПЯТЕРОЧКА 5898"/>
    <s v="ПАО Сбербанк"/>
    <s v="Краснодарский край, г.о. город Краснодар, г Краснодар, ул Сормовская, 208"/>
  </r>
  <r>
    <x v="8"/>
    <s v="ПЯТЕРОЧКА 6738"/>
    <s v="ПАО Сбербанк"/>
    <s v="Краснодарский край, г.о. город Краснодар, г Краснодар, ул Домбайская, 10"/>
  </r>
  <r>
    <x v="8"/>
    <s v="ПЯТЕРОЧКА 6728"/>
    <s v="ПАО Сбербанк"/>
    <s v="Краснодарский край, г.о. город Краснодар, г Краснодар, ул 1-го Мая, 270"/>
  </r>
  <r>
    <x v="8"/>
    <s v="ПЯТЕРОЧКА 6720"/>
    <s v="ПАО Сбербанк"/>
    <s v="Краснодарский край, г.о. город Краснодар, г Краснодар, ул Российская, 65"/>
  </r>
  <r>
    <x v="8"/>
    <s v="ПЯТЕРОЧКА 6759"/>
    <s v="ПАО Сбербанк"/>
    <s v="Краснодарский край, г.о. город Краснодар, г Краснодар, ул Гаражная, 83"/>
  </r>
  <r>
    <x v="8"/>
    <s v="ПЯТЕРОЧКА 6989"/>
    <s v="ПАО Сбербанк"/>
    <s v="Краснодарский край, г.о. город Краснодар, г Краснодар, ул Казбекская, 1"/>
  </r>
  <r>
    <x v="8"/>
    <s v="ПЯТЕРОЧКА 8829"/>
    <s v="ПАО Сбербанк"/>
    <s v="Краснодарский край, г.о. город Краснодар, п Индустриальный, пер Дорожный, 2Б"/>
  </r>
  <r>
    <x v="8"/>
    <s v="ПЯТЕРОЧКА 6758"/>
    <s v="ПАО Сбербанк"/>
    <s v="Краснодарский край, г.о. город Краснодар, п Знаменский, ул Березовая, 47"/>
  </r>
  <r>
    <x v="8"/>
    <s v="ПЯТЕРОЧКА 8073"/>
    <s v="ПАО Сбербанк"/>
    <s v="Краснодарский край, г.о. город Краснодар, г Краснодар, ул Венецианская, 14"/>
  </r>
  <r>
    <x v="8"/>
    <s v="ПЯТЕРОЧКА 9213"/>
    <s v="ПАО Сбербанк"/>
    <s v="Краснодарский край, г.о. город Краснодар, г Краснодар, ул Московская, 133"/>
  </r>
  <r>
    <x v="8"/>
    <s v="ПЯТЕРОЧКА 8290"/>
    <s v="ПАО Сбербанк"/>
    <s v="Краснодарский край, г.о. город Краснодар, ст-ца Елизаветинская, ул Степная, 105"/>
  </r>
  <r>
    <x v="8"/>
    <s v="ПЯТЕРОЧКА 10021"/>
    <s v="ПАО Сбербанк"/>
    <s v="Краснодарский край, г.о. город Краснодар, г Краснодар, ул им. Прокофьева С.С., 33"/>
  </r>
  <r>
    <x v="8"/>
    <s v="ПЯТЕРОЧКА 10344"/>
    <s v="ПАО Сбербанк"/>
    <s v="Краснодарский край, г.о. город Краснодар, г Краснодар, ул им. 70-летия Октября, 1"/>
  </r>
  <r>
    <x v="8"/>
    <s v="ПЯТЕРОЧКА 7494"/>
    <s v="ПАО Сбербанк"/>
    <s v="Краснодарский край, г.о. город Краснодар, г Краснодар, ул им. Соколова М.Е., 19/1"/>
  </r>
  <r>
    <x v="8"/>
    <s v="ПЯТЕРОЧКА 10384"/>
    <s v="ПАО Сбербанк"/>
    <s v="Краснодарский край, г.о. город Краснодар, г Краснодар, ул им. Селезнева, 4/15"/>
  </r>
  <r>
    <x v="8"/>
    <s v="ПЯТЕРОЧКА 7680"/>
    <s v="ПАО Сбербанк"/>
    <s v="Краснодарский край, г.о. город Краснодар, г Краснодар, ул Пригородная, 33"/>
  </r>
  <r>
    <x v="8"/>
    <s v="ПЯТЕРОЧКА 10602"/>
    <s v="ПАО Сбербанк"/>
    <s v="Краснодарский край, г.о. город Краснодар, г Краснодар, б-р им. Клары Лучко, 4"/>
  </r>
  <r>
    <x v="8"/>
    <s v="ПЯТЕРОЧКА 10943"/>
    <s v="ПАО Сбербанк"/>
    <s v="Краснодарский край, г.о. город Краснодар, г Краснодар, ул Черкасская, 72/1"/>
  </r>
  <r>
    <x v="8"/>
    <s v="ПЯТЕРОЧКА 10918"/>
    <s v="ПАО Сбербанк"/>
    <s v="Краснодарский край, г.о. город Краснодар, г Краснодар, ул им. Байбакова Н.К., 5"/>
  </r>
  <r>
    <x v="8"/>
    <s v="ПЯТЕРОЧКА 711"/>
    <s v="ПАО Сбербанк"/>
    <s v="Краснодарский край, г.о. город Краснодар, г Краснодар, ул Ставропольская, 97"/>
  </r>
  <r>
    <x v="8"/>
    <s v="ПЯТЕРОЧКА 11821"/>
    <s v="ПАО Сбербанк"/>
    <s v="Краснодарский край, г.о. город Краснодар, г Краснодар, ул Кореновская, 43"/>
  </r>
  <r>
    <x v="8"/>
    <s v="ПЯТЕРОЧКА 10571"/>
    <s v="ПАО Сбербанк"/>
    <s v="Краснодарский край, г.о. город Краснодар, г Краснодар, ул им. Стасова, 186"/>
  </r>
  <r>
    <x v="8"/>
    <s v="ПЯТЕРОЧКА 10751"/>
    <s v="ПАО Сбербанк"/>
    <s v="Краснодарский край, г.о. город Краснодар, г Краснодар, ул Совхозная, 1"/>
  </r>
  <r>
    <x v="8"/>
    <s v="ПЯТЕРОЧКА 8026"/>
    <s v="ПАО Сбербанк"/>
    <s v="Краснодарский край, г.о. город Краснодар, г Краснодар, ул им. Героя Хабибуллина, 6"/>
  </r>
  <r>
    <x v="8"/>
    <s v="ПЯТЕРОЧКА 12307"/>
    <s v="ПАО Сбербанк"/>
    <s v="Краснодарский край, г.о. город Краснодар, г Краснодар, ул Старокубанская, 139"/>
  </r>
  <r>
    <x v="8"/>
    <s v="ПЯТЕРОЧКА 12236"/>
    <s v="ПАО Сбербанк"/>
    <s v="Краснодарский край, г.о. город Краснодар, п Знаменский, тер. ДНТ Знаменский, ул Южная, 1"/>
  </r>
  <r>
    <x v="8"/>
    <s v="ПЯТЕРОЧКА 12527"/>
    <s v="ПАО Сбербанк"/>
    <s v="Краснодарский край, г.о. город Краснодар, п Знаменский, ул Первомайская, 4А"/>
  </r>
  <r>
    <x v="8"/>
    <s v="ПЯТЕРОЧКА 12528"/>
    <s v="ПАО Сбербанк"/>
    <s v="Краснодарский край, г.о. город Краснодар, ст-ца Елизаветинская, ул Центральная, 35"/>
  </r>
  <r>
    <x v="8"/>
    <s v="ПЯТЕРОЧКА 12021"/>
    <s v="ПАО Сбербанк"/>
    <s v="Краснодарский край, г.о. город Краснодар, п Березовый, снт Кубань, ул Сливовая, 5"/>
  </r>
  <r>
    <x v="8"/>
    <s v="ПЯТЕРОЧКА 10984"/>
    <s v="ПАО Сбербанк"/>
    <s v="Краснодарский край, г.о. город Краснодар, г Краснодар, ул Заполярная, 28"/>
  </r>
  <r>
    <x v="8"/>
    <s v="ПЯТЕРОЧКА 12830"/>
    <s v="ПАО Сбербанк"/>
    <s v="Краснодарский край, г.о. город Краснодар, г Краснодар, ул Ставропольская, 14"/>
  </r>
  <r>
    <x v="8"/>
    <s v="ПЯТЕРОЧКА 11281"/>
    <s v="ПАО Сбербанк"/>
    <s v="Краснодарский край, г.о. город Краснодар, п Знаменский, проезд 3-й Знаменский, 1"/>
  </r>
  <r>
    <x v="8"/>
    <s v="ПЯТЕРОЧКА"/>
    <s v="ПАО Сбербанк"/>
    <s v="Краснодарский край, г.о. город Краснодар, г Краснодар, пр-кт им. Константина Образцова, 27 ."/>
  </r>
  <r>
    <x v="8"/>
    <s v="Пятерочка 11588"/>
    <s v="ПАО Сбербанк"/>
    <s v="Краснодарский край, г.о. город Краснодар, г Краснодар, ул им. Петра Метальникова, 3"/>
  </r>
  <r>
    <x v="8"/>
    <s v="Пятерочка 14240"/>
    <s v="ПАО Сбербанк"/>
    <s v="Краснодарский край, г.о. город Краснодар, г Краснодар, ул им. Мачуги В.Н., 4"/>
  </r>
  <r>
    <x v="8"/>
    <s v="Пятерочка 11982"/>
    <s v="ПАО Сбербанк"/>
    <s v="Краснодарский край, г.о. город Краснодар, г Краснодар, ул им. Невкипелого, 18"/>
  </r>
  <r>
    <x v="8"/>
    <s v="Пятерочка 14118"/>
    <s v="ПАО Сбербанк"/>
    <s v="Краснодарский край, г.о. город Краснодар, г Краснодар, тер. Пашковский жилой массив, ул Кубанонабережная, 5"/>
  </r>
  <r>
    <x v="8"/>
    <s v="Пятерочка 14216"/>
    <s v="ПАО Сбербанк"/>
    <s v="Краснодарский край, г.о. город Краснодар, г Краснодар, ул им. Архитектора Петина, 25/17 25/17"/>
  </r>
  <r>
    <x v="8"/>
    <s v="Пятерочка 14379"/>
    <s v="ПАО Сбербанк"/>
    <s v="Краснодарский край, г.о. город Краснодар, г Краснодар, ул Московская, 122"/>
  </r>
  <r>
    <x v="8"/>
    <s v="Пятерочка 11536"/>
    <s v="ПАО Сбербанк"/>
    <s v="Краснодарский край, г.о. город Краснодар, г Краснодар, ул им. Героя Аверкиева А.А., 28"/>
  </r>
  <r>
    <x v="8"/>
    <s v="Пятерочка 14853"/>
    <s v="ПАО Сбербанк"/>
    <s v="Краснодарский край, г.о. город Краснодар, г Краснодар, пр-кт Чекистов, 1"/>
  </r>
  <r>
    <x v="8"/>
    <s v="Пятерочка 15021"/>
    <s v="ПАО Сбербанк"/>
    <s v="Краснодарский край, г.о. город Краснодар, г Краснодар, ул им. Симиренко, 37 2"/>
  </r>
  <r>
    <x v="8"/>
    <s v="ПЯТЕРОЧКА 8759"/>
    <s v="ПАО Сбербанк"/>
    <s v="Краснодарский край, г.о. город Краснодар, г Краснодар, ул 1-го Мая, 580/3"/>
  </r>
  <r>
    <x v="8"/>
    <s v="Пятерочка 12453"/>
    <s v="ПАО Сбербанк"/>
    <s v="Краснодарский край, г.о. город Краснодар, г Краснодар, ул им. Петра Метальникова, 28"/>
  </r>
  <r>
    <x v="8"/>
    <s v="Пятерочка 15400"/>
    <s v="ПАО Сбербанк"/>
    <s v="Краснодарский край, г.о. город Краснодар, г Краснодар, ул Средняя, 27"/>
  </r>
  <r>
    <x v="8"/>
    <s v="Пятерочка 15166"/>
    <s v="ПАО Сбербанк"/>
    <s v="Краснодарский край, г.о. город Краснодар, г Краснодар, ул 1-я Линия Поймы реки Кубань, 2А"/>
  </r>
  <r>
    <x v="8"/>
    <s v="Пятерочка 15561"/>
    <s v="ПАО Сбербанк"/>
    <s v="Краснодарский край, г.о. город Краснодар, г Краснодар, ул Ставропольская, 174/1"/>
  </r>
  <r>
    <x v="8"/>
    <s v="Пятерочка 11891"/>
    <s v="ПАО Сбербанк"/>
    <s v="Краснодарский край, г.о. город Краснодар, ст-ца Старокорсунская, ул Октябрьская, 206"/>
  </r>
  <r>
    <x v="8"/>
    <s v="Пятерочка 14608"/>
    <s v="ПАО Сбербанк"/>
    <s v="Краснодарский край, г.о. город Краснодар, г Краснодар, ул им. Евгении Жигуленко, 9"/>
  </r>
  <r>
    <x v="8"/>
    <s v="Пятерочка 14571"/>
    <s v="ПАО Сбербанк"/>
    <s v="Краснодарский край, г.о. город Краснодар, г Краснодар, ул Цветная, 47"/>
  </r>
  <r>
    <x v="8"/>
    <s v="Пятерочка 13059"/>
    <s v="ПАО Сбербанк"/>
    <s v="Краснодарский край, г.о. город Краснодар, г Краснодар, ул Домбайская, 4/1"/>
  </r>
  <r>
    <x v="8"/>
    <s v="Пятерочка 10099"/>
    <s v="ПАО Сбербанк"/>
    <s v="Краснодарский край, г.о. город Краснодар, п Российский, ул Ратной Славы, 13/2 13/2"/>
  </r>
  <r>
    <x v="8"/>
    <s v="Пятерочка 15610"/>
    <s v="ПАО Сбербанк"/>
    <s v="Краснодарский край, г.о. город Краснодар, г Краснодар, ул Московская, 118, 1"/>
  </r>
  <r>
    <x v="8"/>
    <s v="Пятерочка 15954"/>
    <s v="ПАО Сбербанк"/>
    <s v="Краснодарский край, г.о. город Краснодар, г Краснодар, ул Командорская, 3 1"/>
  </r>
  <r>
    <x v="8"/>
    <s v="Пятерочка 14696"/>
    <s v="ПАО Сбербанк"/>
    <s v="Краснодарский край, г.о. город Краснодар, г Краснодар, ул Зиповская, 24"/>
  </r>
  <r>
    <x v="8"/>
    <s v="Пятерочка 16415"/>
    <s v="ПАО Сбербанк"/>
    <s v="Краснодарский край, г.о. город Краснодар, г Краснодар, ул Длинная, 100"/>
  </r>
  <r>
    <x v="8"/>
    <s v="ПЯТЕРОЧКА 10652"/>
    <s v="ПАО Сбербанк"/>
    <s v="Краснодарский край, г.о. город Краснодар, г Краснодар, ул Октябрьская, 181/2"/>
  </r>
  <r>
    <x v="8"/>
    <s v="Пятерочка 16921"/>
    <s v="ПАО Сбербанк"/>
    <s v="Краснодарский край, г.о. город Краснодар, г Краснодар, ул Дмитриевская Дамба, 5"/>
  </r>
  <r>
    <x v="8"/>
    <s v="Пятерочка 15692"/>
    <s v="ПАО Сбербанк"/>
    <s v="Краснодарский край, г.о. город Краснодар, г Краснодар, ул Стахановская, 1"/>
  </r>
  <r>
    <x v="8"/>
    <s v="Пятерочка 15092"/>
    <s v="ПАО Сбербанк"/>
    <s v="Краснодарский край, г.о. город Краснодар, ст-ца Старокорсунская, ул им. Ленина, 77"/>
  </r>
  <r>
    <x v="8"/>
    <s v="Пятерочка 10660"/>
    <s v="ПАО Сбербанк"/>
    <s v="Краснодарский край, г.о. город Краснодар, г Краснодар, пр-кт им. писателя Знаменского, 7"/>
  </r>
  <r>
    <x v="8"/>
    <s v="Пятерочка 15864"/>
    <s v="ПАО Сбербанк"/>
    <s v="Краснодарский край, г.о. город Краснодар, г Краснодар, пр-кт Римский, 1/1"/>
  </r>
  <r>
    <x v="8"/>
    <s v="Пятерочка 17204"/>
    <s v="ПАО Сбербанк"/>
    <s v="Краснодарский край, г.о. город Краснодар, г Краснодар, ул Агрономическая, 115/1 115/1"/>
  </r>
  <r>
    <x v="8"/>
    <s v="Пятерочка 17086"/>
    <s v="ПАО Сбербанк"/>
    <s v="Краснодарский край, г.о. город Краснодар, п Краснодарский, 2/1"/>
  </r>
  <r>
    <x v="8"/>
    <s v="Пятерочка 15702"/>
    <s v="ПАО Сбербанк"/>
    <s v="Краснодарский край, г.о. город Краснодар, г Краснодар, ул им. Цезаря Куникова, 24,л.1 24Л"/>
  </r>
  <r>
    <x v="8"/>
    <s v="Пятерочка 17146"/>
    <s v="ПАО Сбербанк"/>
    <s v="Краснодарский край, г.о. город Краснодар, г Краснодар, ул им. Космонавта Гагарина, 170"/>
  </r>
  <r>
    <x v="8"/>
    <s v="Пятерочка 16396"/>
    <s v="ПАО Сбербанк"/>
    <s v="Краснодарский край, г.о. город Краснодар, г Краснодар, ул Зиповская, 34"/>
  </r>
  <r>
    <x v="8"/>
    <s v="Пятерочка 17368"/>
    <s v="ПАО Сбербанк"/>
    <s v="Краснодарский край, г.о. город Краснодар, г Краснодар, ул Гаражная, 107 стр. 1"/>
  </r>
  <r>
    <x v="8"/>
    <s v="Пятерочка 15493"/>
    <s v="ПАО Сбербанк"/>
    <s v="Краснодарский край, г.о. город Краснодар, г Краснодар, ул 5-я Дорожная, 68 1"/>
  </r>
  <r>
    <x v="8"/>
    <s v="Пятерочка 15669"/>
    <s v="ПАО Сбербанк"/>
    <s v="Краснодарский край, г.о. город Краснодар, п Березовый, ул Ейское Шоссе, 9/1 Ейское шоссе ул,9/1,"/>
  </r>
  <r>
    <x v="8"/>
    <s v="Пятерочка 16121"/>
    <s v="ПАО Сбербанк"/>
    <s v="Краснодарский край, г.о. город Краснодар, г Краснодар, ул Заполярная, 37, 1/1"/>
  </r>
  <r>
    <x v="8"/>
    <s v="Пятерочка 17947"/>
    <s v="ПАО Сбербанк"/>
    <s v="Краснодарский край, г.о. город Краснодар, г Краснодар, ул им. Атарбекова, 38/1"/>
  </r>
  <r>
    <x v="8"/>
    <s v="Пятерочка 17714"/>
    <s v="ПАО Сбербанк"/>
    <s v="Краснодарский край, г.о. город Краснодар, г Краснодар, ул 1-го Мая, 379"/>
  </r>
  <r>
    <x v="8"/>
    <s v="Пятерочка 16932"/>
    <s v="ПАО Сбербанк"/>
    <s v="Краснодарский край, г.о. город Краснодар, г Краснодар, ул им. Дмитрия Благоева, 31, 1"/>
  </r>
  <r>
    <x v="8"/>
    <s v="Пятерочка 18292"/>
    <s v="ПАО Сбербанк"/>
    <s v="Краснодарский край, г.о. город Краснодар, г Краснодар, ул Садовая, 81 СНТ Энергетик"/>
  </r>
  <r>
    <x v="8"/>
    <s v="Пятерочка 17220"/>
    <s v="ПАО Сбербанк"/>
    <s v="Краснодарский край, г.о. город Краснодар, г Краснодар, тер. Пашковский жилой массив, ул им. Лавочкина, 34А"/>
  </r>
  <r>
    <x v="8"/>
    <s v="Пятерочка 18259"/>
    <s v="ПАО Сбербанк"/>
    <s v="Краснодарский край, г.о. город Краснодар, п Березовый, 1/5"/>
  </r>
  <r>
    <x v="8"/>
    <s v="Перекресток Кругликовск"/>
    <s v="ПАО Сбербанк"/>
    <s v="Краснодарский край, г.о. город Краснодар, г Краснодар, ул Восточно-Кругликовская, 42/3, 1"/>
  </r>
  <r>
    <x v="8"/>
    <s v="Пятерочка 18727"/>
    <s v="ПАО Сбербанк"/>
    <s v="Краснодарский край, г.о. город Краснодар, г Краснодар, проезд Дальний, 11 1"/>
  </r>
  <r>
    <x v="8"/>
    <s v="Пятерочка 12304"/>
    <s v="ПАО Сбербанк"/>
    <s v="Краснодарский край, г.о. город Краснодар, х Ленина, ул Огородная, 59"/>
  </r>
  <r>
    <x v="8"/>
    <s v="Пятерочка 19008"/>
    <s v="ПАО Сбербанк"/>
    <s v="Краснодарский край, г.о. город Краснодар, п Российский, ул им. Академика Королева, 65"/>
  </r>
  <r>
    <x v="8"/>
    <s v="Пятерочка 19169"/>
    <s v="ПАО Сбербанк"/>
    <s v="Краснодарский край, г.о. город Краснодар, г Краснодар, ул Пригородная, 50"/>
  </r>
  <r>
    <x v="8"/>
    <s v="Пятерочка 17219"/>
    <s v="ПАО Сбербанк"/>
    <s v="Краснодарский край, г.о. город Краснодар, г Краснодар, тер. Пашковский жилой массив, ул Краевая, 10"/>
  </r>
  <r>
    <x v="8"/>
    <s v="Пятерочка 17964"/>
    <s v="ПАО Сбербанк"/>
    <s v="Краснодарский край, г.о. город Краснодар, п Березовый, ул им. Археолога Анфимова, 28/1"/>
  </r>
  <r>
    <x v="8"/>
    <s v="Пятерочка 18671"/>
    <s v="ПАО Сбербанк"/>
    <s v="Краснодарский край, г.о. город Краснодар, г Краснодар, ул Уральская, 162/7"/>
  </r>
  <r>
    <x v="8"/>
    <s v="Пятерочка 16509"/>
    <s v="ПАО Сбербанк"/>
    <s v="Краснодарский край, г.о. город Краснодар, п Российский, ул Очаковская, 19"/>
  </r>
  <r>
    <x v="8"/>
    <s v="Пятерочка 13499"/>
    <s v="ПАО Сбербанк"/>
    <s v="Краснодарский край, г.о. город Краснодар, х Ленина, ул Обрезная, 57"/>
  </r>
  <r>
    <x v="8"/>
    <s v="Пятерочка 19329"/>
    <s v="ПАО Сбербанк"/>
    <s v="Краснодарский край, г.о. город Краснодар, г Краснодар, ул Душистая, 60 1"/>
  </r>
  <r>
    <x v="8"/>
    <s v="Пятерочка 16968"/>
    <s v="ПАО Сбербанк"/>
    <s v="Краснодарский край, г.о. город Краснодар, г Краснодар, ул 1-го Мая, 291"/>
  </r>
  <r>
    <x v="8"/>
    <s v="Пятерочка 17859"/>
    <s v="ПАО Сбербанк"/>
    <s v="Краснодарский край, г.о. город Краснодар, г Краснодар, ул Трудовой Славы, 62/А 2"/>
  </r>
  <r>
    <x v="8"/>
    <s v="ПЯТЕРОЧКА 8913"/>
    <s v="ПАО Сбербанк"/>
    <s v="Краснодарский край, г.о. город Краснодар, п Российский, ул Ратной Славы, 89"/>
  </r>
  <r>
    <x v="8"/>
    <s v="Перекресток Босс Хауз"/>
    <s v="ПАО Сбербанк"/>
    <s v="Краснодарский край, г.о. город Краснодар, г Краснодар, ул им. Атарбекова, 1/1"/>
  </r>
  <r>
    <x v="8"/>
    <s v="Пятерочка 17140"/>
    <s v="ПАО Сбербанк"/>
    <s v="Краснодарский край, г.о. город Краснодар, г Краснодар, пер Звездный, уч. 2/1"/>
  </r>
  <r>
    <x v="8"/>
    <s v="Пятерочка 18291"/>
    <s v="ПАО Сбербанк"/>
    <s v="Краснодарский край, г.о. город Краснодар, г Краснодар, ул Марьянская, дом 29"/>
  </r>
  <r>
    <x v="8"/>
    <s v="Пятерочка 19861"/>
    <s v="ПАО Сбербанк"/>
    <s v="Краснодарский край, г.о. город Краснодар, г Краснодар, ул им. 40-летия Победы, 178"/>
  </r>
  <r>
    <x v="8"/>
    <s v="Пятерочка 19836"/>
    <s v="ПАО Сбербанк"/>
    <s v="Краснодарский край, г.о. город Краснодар, г Краснодар, снт Садовод 2, ул Малиновая, 6"/>
  </r>
  <r>
    <x v="8"/>
    <s v="Пятерочка 19110"/>
    <s v="ПАО Сбербанк"/>
    <s v="Краснодарский край, г.о. город Краснодар, г Краснодар, ул им. Дзержинского, 49"/>
  </r>
  <r>
    <x v="8"/>
    <s v="Пятерочка 19896"/>
    <s v="ПАО Сбербанк"/>
    <s v="Краснодарский край, г.о. город Краснодар, п Российский, ул Тепличная, 41"/>
  </r>
  <r>
    <x v="8"/>
    <s v="Пятерочка 19937"/>
    <s v="ПАО Сбербанк"/>
    <s v="Краснодарский край, г.о. город Краснодар, г Краснодар, ул им. Даниила Смоляна, д. 80 к. 1"/>
  </r>
  <r>
    <x v="8"/>
    <s v="Пятерочка 19856"/>
    <s v="ПАО Сбербанк"/>
    <s v="Краснодарский край, г.о. город Краснодар, п Пригородный, снт Биолог-Юг, ул Пионовая, д 13"/>
  </r>
  <r>
    <x v="8"/>
    <s v="Пятерочка 20194"/>
    <s v="ПАО Сбербанк"/>
    <s v="Краснодарский край, г.о. город Краснодар, г Краснодар, ул Магистральная, 11, 1"/>
  </r>
  <r>
    <x v="8"/>
    <s v="Пятерочка 19583"/>
    <s v="ПАО Сбербанк"/>
    <s v="Краснодарский край, г.о. город Краснодар, г Краснодар, ул им. генерала Петрова И.Т., 17/1"/>
  </r>
  <r>
    <x v="8"/>
    <s v="Пятерочка 19497"/>
    <s v="ПАО Сбербанк"/>
    <s v="Краснодарский край, г.о. город Краснодар, г Краснодар, ул Красных Партизан, 1/2"/>
  </r>
  <r>
    <x v="8"/>
    <s v="Пятерочка 20033"/>
    <s v="ПАО Сбербанк"/>
    <s v="Краснодарский край, г.о. город Краснодар, п Березовый, ул им. Скульптора Коломойцева, д 56"/>
  </r>
  <r>
    <x v="8"/>
    <s v="Пятерочка 20098"/>
    <s v="ПАО Сбербанк"/>
    <s v="Краснодарский край, г.о. город Краснодар, г Краснодар, ул им. Крашенинникова, д 1"/>
  </r>
  <r>
    <x v="8"/>
    <s v="Пятерочка 20258"/>
    <s v="ПАО Сбербанк"/>
    <s v="Краснодарский край, г.о. город Краснодар, г Краснодар, ул им. Гаврилова П.М., 117"/>
  </r>
  <r>
    <x v="8"/>
    <s v="Пятерочка 19361"/>
    <s v="ПАО Сбербанк"/>
    <s v="Краснодарский край, г.о. город Краснодар, г Краснодар, ул Домбайская, 59"/>
  </r>
  <r>
    <x v="8"/>
    <s v="Пятерочка 20274"/>
    <s v="ПАО Сбербанк"/>
    <s v="Краснодарский край, г.о. город Краснодар, г Краснодар, тер. Пашковский жилой массив, ул им. Леонида Лаврова, 8 1"/>
  </r>
  <r>
    <x v="8"/>
    <s v="Пятерочка 20028"/>
    <s v="ПАО Сбербанк"/>
    <s v="Краснодарский край, г.о. город Краснодар, г Краснодар, ул Октябрьская, 8"/>
  </r>
  <r>
    <x v="8"/>
    <s v="Пятерочка 20319"/>
    <s v="ПАО Сбербанк"/>
    <s v="Краснодарский край, г.о. город Краснодар, г Краснодар, ул им. Героя Николая Шевелёва, дом 3 к1"/>
  </r>
  <r>
    <x v="8"/>
    <s v="Пятерочка 20259"/>
    <s v="ПАО Сбербанк"/>
    <s v="Краснодарский край, г.о. город Краснодар, г Краснодар, ул им. Яна Полуяна, 34"/>
  </r>
  <r>
    <x v="8"/>
    <s v="Пятерочка 20365"/>
    <s v="ПАО Сбербанк"/>
    <s v="Краснодарский край, г.о. город Краснодар, г Краснодар, ул Карасунская, 86"/>
  </r>
  <r>
    <x v="8"/>
    <s v="Пятерочка 17354"/>
    <s v="ПАО Сбербанк"/>
    <s v="Краснодарский край, г.о. город Краснодар, г Краснодар, ул Старокубанская, 1"/>
  </r>
  <r>
    <x v="8"/>
    <s v="Пятерочка 19828"/>
    <s v="ПАО Сбербанк"/>
    <s v="Краснодарский край, г.о. город Краснодар, г Краснодар, ул Бульвар Интернациональный, 107/2"/>
  </r>
  <r>
    <x v="8"/>
    <s v="Пятерочка 20301"/>
    <s v="ПАО Сбербанк"/>
    <s v="Краснодарский край, г.о. город Краснодар, г Краснодар, ул им. Адмирала Серебрякова, 3"/>
  </r>
  <r>
    <x v="8"/>
    <s v="Пятерочка 15535"/>
    <s v="ПАО Сбербанк"/>
    <s v="Краснодарский край, г.о. город Краснодар, г Краснодар, пер Ленинский, д 22"/>
  </r>
  <r>
    <x v="8"/>
    <s v="Пятерочка 20155"/>
    <s v="ПАО Сбербанк"/>
    <s v="Краснодарский край, г.о. город Краснодар, г Краснодар, ул Южная, 28"/>
  </r>
  <r>
    <x v="8"/>
    <s v="Пятерочка 19900"/>
    <s v="ПАО Сбербанк"/>
    <s v="Краснодарский край, г.о. город Краснодар, г Краснодар, ул Старокубанская, 2/23 1"/>
  </r>
  <r>
    <x v="8"/>
    <s v="Пятерочка 20666"/>
    <s v="ПАО Сбербанк"/>
    <s v="Краснодарский край, г.о. город Краснодар, г Краснодар, ул Командорская, 1А, 1"/>
  </r>
  <r>
    <x v="8"/>
    <s v="Пятерочка 19835"/>
    <s v="ПАО Сбербанк"/>
    <s v="Краснодарский край, г.о. город Краснодар, г Краснодар, ул Заполярная, 39"/>
  </r>
  <r>
    <x v="8"/>
    <s v="Пятерочка 20193"/>
    <s v="ПАО Сбербанк"/>
    <s v="Краснодарский край, г.о. город Краснодар, г Краснодар, ул Пригородная, 165"/>
  </r>
  <r>
    <x v="8"/>
    <s v="Пятерочка 20715"/>
    <s v="ПАО Сбербанк"/>
    <s v="Краснодарский край, г.о. город Краснодар, г Краснодар, ул им. Академика Лукьяненко П.П., 20"/>
  </r>
  <r>
    <x v="8"/>
    <s v="Пятерочка 20764"/>
    <s v="ПАО Сбербанк"/>
    <s v="Краснодарский край, г.о. город Краснодар, г Краснодар, ул им. Кирова, дом 214"/>
  </r>
  <r>
    <x v="8"/>
    <s v="Пятерочка 19428"/>
    <s v="ПАО Сбербанк"/>
    <s v="Краснодарский край, г.о. город Краснодар, г Краснодар, ул Героев-Разведчиков, уч 15"/>
  </r>
  <r>
    <x v="8"/>
    <s v="Пятерочка 20606"/>
    <s v="ПАО Сбербанк"/>
    <s v="Краснодарский край, г.о. город Краснодар, г Краснодар, ул Дунайская, 44А"/>
  </r>
  <r>
    <x v="8"/>
    <s v="Пятерочка 17065"/>
    <s v="ПАО Сбербанк"/>
    <s v="Краснодарский край, г.о. город Краснодар, п отделения № 2 СКЗНИИСиВ, ул Главная, дом 2Д"/>
  </r>
  <r>
    <x v="8"/>
    <s v="Пятерочка 20842"/>
    <s v="ПАО Сбербанк"/>
    <s v="Краснодарский край, г.о. город Краснодар, г Краснодар, ул Оливковая, дом 1 стр1"/>
  </r>
  <r>
    <x v="8"/>
    <s v="Пятерочка 20732"/>
    <s v="ПАО Сбербанк"/>
    <s v="Краснодарский край, г.о. город Краснодар, г Краснодар, ул Баварская, 8"/>
  </r>
  <r>
    <x v="8"/>
    <s v="Пятерочка 20740"/>
    <s v="ПАО Сбербанк"/>
    <s v="Краснодарский край, г.о. город Краснодар, г Краснодар, ул им. Крупской, 8/8"/>
  </r>
  <r>
    <x v="8"/>
    <s v="Пятерочка 21094"/>
    <s v="ПАО Сбербанк"/>
    <s v="Краснодарский край, г.о. город Краснодар, п Пригородный, ул Ташинская, дом 126"/>
  </r>
  <r>
    <x v="8"/>
    <s v="Перекресток Кореноск био"/>
    <s v="ПАО Сбербанк"/>
    <s v="Краснодарский край, г.о. город Краснодар, г Краснодар, ул Кореновская, 10"/>
  </r>
  <r>
    <x v="8"/>
    <s v="Пятерочка 21192"/>
    <s v="ПАО Сбербанк"/>
    <s v="Краснодарский край, г.о. город Краснодар, г Краснодар, тер отделение 2 АФ Солнечная, 9/2"/>
  </r>
  <r>
    <x v="8"/>
    <s v="Пятерочка 20751"/>
    <s v="ПАО Сбербанк"/>
    <s v="Краснодарский край, г.о. город Краснодар, г Краснодар, ул Платановый Бульвар, 3/1"/>
  </r>
  <r>
    <x v="8"/>
    <s v="Пятерочка 21273"/>
    <s v="ПАО Сбербанк"/>
    <s v="Краснодарский край, г.о. город Краснодар, г Краснодар, ул им. Дмитрия Благоева, 29, 1"/>
  </r>
  <r>
    <x v="8"/>
    <s v="Пятерочка 20299"/>
    <s v="ПАО Сбербанк"/>
    <s v="Краснодарский край, г.о. город Краснодар, г Краснодар, ул Красных Партизан, 1/4 литер 6"/>
  </r>
  <r>
    <x v="8"/>
    <s v="Пятерочка 21390"/>
    <s v="ПАО Сбербанк"/>
    <s v="Краснодарский край, г.о. город Краснодар, г Краснодар, ул им. Григория Пономаренко, 41"/>
  </r>
  <r>
    <x v="8"/>
    <s v="ПЕРЕКРЕСТОК Индустр-ная"/>
    <s v="ПАО Сбербанк"/>
    <s v="Краснодарский край, г.о. город Краснодар, г Краснодар, ул Индустриальная, 2"/>
  </r>
  <r>
    <x v="8"/>
    <s v="Пятерочка 21286"/>
    <s v="ПАО Сбербанк"/>
    <s v="Краснодарский край, г.о. город Краснодар, г Краснодар, ул Бородинская, 156/2"/>
  </r>
  <r>
    <x v="8"/>
    <s v="Пятерочка 21496"/>
    <s v="ПАО Сбербанк"/>
    <s v="Краснодарский край, г.о. город Краснодар, г Краснодар, ул Черноморская, дом 110"/>
  </r>
  <r>
    <x v="8"/>
    <s v="Пятерочка 21551"/>
    <s v="ПАО Сбербанк"/>
    <s v="Краснодарский край, г.о. город Краснодар, г Краснодар, ул Платановый Бульвар, 6/1"/>
  </r>
  <r>
    <x v="8"/>
    <s v="Пятерочка 21638"/>
    <s v="ПАО Сбербанк"/>
    <s v="Краснодарский край, г.о. город Краснодар, г Краснодар, ул Героев-Разведчиков, 8, 2"/>
  </r>
  <r>
    <x v="8"/>
    <s v="Пятерочка 19800"/>
    <s v="ПАО Сбербанк"/>
    <s v="Краснодарский край, г.о. город Краснодар, г Краснодар, ул 1-го Мая, 616"/>
  </r>
  <r>
    <x v="8"/>
    <s v="Пятерочка 21292"/>
    <s v="ПАО Сбербанк"/>
    <s v="Краснодарский край, г.о. город Краснодар, г Краснодар, ул им. лётчика Позднякова, 2 4"/>
  </r>
  <r>
    <x v="8"/>
    <s v="Пятерочка 21648"/>
    <s v="ПАО Сбербанк"/>
    <s v="Краснодарский край, г.о. город Краснодар, х Ленина, со.Пашковский,37 п/о"/>
  </r>
  <r>
    <x v="8"/>
    <s v="Пятерочка 20306"/>
    <s v="ПАО Сбербанк"/>
    <s v="Краснодарский край, г.о. город Краснодар, п отделения № 3 СКЗНИИСиВ, ул им. Героя Орлова, рядом с д.2"/>
  </r>
  <r>
    <x v="8"/>
    <s v="Пятерочка 20949"/>
    <s v="ПАО Сбербанк"/>
    <s v="Краснодарский край, г.о. город Краснодар, г Краснодар, ул Западный Обход, б/н"/>
  </r>
  <r>
    <x v="8"/>
    <s v="Пятерочка 21330"/>
    <s v="ПАО Сбербанк"/>
    <s v="Краснодарский край, г.о. город Краснодар, г Краснодар, ул Уральская, 196/3"/>
  </r>
  <r>
    <x v="8"/>
    <s v="Пятерочка 19786"/>
    <s v="ПАО Сбербанк"/>
    <s v="Краснодарский край, г.о. город Краснодар, г Краснодар, ул им. Валерия Гассия, 2А"/>
  </r>
  <r>
    <x v="8"/>
    <s v="Пятерочка 19108"/>
    <s v="ПАО Сбербанк"/>
    <s v="Краснодарский край, г.о. город Краснодар, г Краснодар, ул Западный Обход, 39/2"/>
  </r>
  <r>
    <x v="8"/>
    <s v="Пятерочка 21639"/>
    <s v="ПАО Сбербанк"/>
    <s v="Краснодарский край, г.о. город Краснодар, г Краснодар, ул Красных Партизан, 145 Литера Е"/>
  </r>
  <r>
    <x v="8"/>
    <s v="Пятерочка 21925"/>
    <s v="ПАО Сбербанк"/>
    <s v="Краснодарский край, г.о. город Краснодар, г Краснодар, ул им. Тургенева, 189/6"/>
  </r>
  <r>
    <x v="8"/>
    <s v="Пятерочка 21955"/>
    <s v="ПАО Сбербанк"/>
    <s v="Краснодарский край, г.о. город Краснодар, г Краснодар, ул им. Кирилла Россинского, б/н"/>
  </r>
  <r>
    <x v="8"/>
    <s v="Пятерочка 21279"/>
    <s v="ПАО Сбербанк"/>
    <s v="Краснодарский край, г.о. город Краснодар, п Российский, ул им. Комарова В.М., 58/2"/>
  </r>
  <r>
    <x v="8"/>
    <s v="Пятерочка 21759"/>
    <s v="ПАО Сбербанк"/>
    <s v="Краснодарский край, г.о. город Краснодар, г Краснодар, ул Новороссийская, 184/1"/>
  </r>
  <r>
    <x v="8"/>
    <s v="Пятерочка 22069"/>
    <s v="ПАО Сбербанк"/>
    <s v="Краснодарский край, г.о. город Краснодар, п Знаменский, ул Первомайская, 47"/>
  </r>
  <r>
    <x v="8"/>
    <s v="Пятерочка 17989"/>
    <s v="ПАО Сбербанк"/>
    <s v="Краснодарский край, г.о. город Краснодар, ст-ца Елизаветинская, ул Степная, 303"/>
  </r>
  <r>
    <x v="8"/>
    <s v="Пятерочка 22235"/>
    <s v="ПАО Сбербанк"/>
    <s v="Краснодарский край, г.о. город Краснодар, п Знаменский, тер. ДНТ Знаменский, ул Райская, 25"/>
  </r>
  <r>
    <x v="8"/>
    <s v="Пятерочка 22167"/>
    <s v="ПАО Сбербанк"/>
    <s v="Краснодарский край, г.о. город Краснодар, г Краснодар, ул Российская, 267"/>
  </r>
  <r>
    <x v="8"/>
    <s v="VKUSVILL_5714_3"/>
    <s v="ПАО Сбербанк"/>
    <s v="Краснодарский край, г.о. город Краснодар, г Краснодар, ул Красная, 145/1"/>
  </r>
  <r>
    <x v="8"/>
    <s v="Пятерочка 20638"/>
    <s v="ПАО Сбербанк"/>
    <s v="Краснодарский край, г.о. город Краснодар, г Краснодар, ул 1-я Заречная, 39"/>
  </r>
  <r>
    <x v="8"/>
    <s v="Пятерочка 22356"/>
    <s v="ПАО Сбербанк"/>
    <s v="Краснодарский край, г.о. город Краснодар, г Краснодар, ул Московская, 130"/>
  </r>
  <r>
    <x v="8"/>
    <s v="Пятерочка 22261"/>
    <s v="ПАО Сбербанк"/>
    <s v="Краснодарский край, г.о. город Краснодар, г Краснодар, ул Душистая, 22"/>
  </r>
  <r>
    <x v="8"/>
    <s v="Пятерочка 22172"/>
    <s v="ПАО Сбербанк"/>
    <s v="Краснодарский край, г.о. город Краснодар, г Краснодар, ул Восточно-Кругликовская, 30"/>
  </r>
  <r>
    <x v="8"/>
    <s v="Пятерочка 22076"/>
    <s v="ПАО Сбербанк"/>
    <s v="Краснодарский край, г.о. город Краснодар, г Краснодар, тер. ДНТ Новознаменский, ул Центральная, дом 1"/>
  </r>
  <r>
    <x v="8"/>
    <s v="Пятерочка 22306"/>
    <s v="ПАО Сбербанк"/>
    <s v="Краснодарский край, г.о. город Краснодар, г Краснодар, ул им. Сергея Есенина, 104"/>
  </r>
  <r>
    <x v="8"/>
    <s v="Пятерочка 22578"/>
    <s v="ПАО Сбербанк"/>
    <s v="Краснодарский край, г.о. город Краснодар, г Краснодар, ул Красная, 81"/>
  </r>
  <r>
    <x v="8"/>
    <s v="Пятерочка 22485"/>
    <s v="ПАО Сбербанк"/>
    <s v="Краснодарский край, г.о. город Краснодар, г Краснодар, ул Западный Обход, 45, 2"/>
  </r>
  <r>
    <x v="8"/>
    <s v="Пятерочка 21887"/>
    <s v="ПАО Сбербанк"/>
    <s v="Краснодарский край, г.о. город Краснодар, г Краснодар, ул Степная, 1/1"/>
  </r>
  <r>
    <x v="8"/>
    <s v="Копейка"/>
    <s v="ПАО Сбербанк"/>
    <s v="Краснодарский край, г.о. город Краснодар, г Краснодар, ул им. Героя Аверкиева А.А., 13"/>
  </r>
  <r>
    <x v="8"/>
    <s v="Пятерочка 22507"/>
    <s v="ПАО Сбербанк"/>
    <s v="Краснодарский край, г.о. город Краснодар, г Краснодар, ул Конгрессная, дом 31"/>
  </r>
  <r>
    <x v="8"/>
    <s v="Пятерочка 22415"/>
    <s v="ПАО Сбербанк"/>
    <s v="Краснодарский край, г.о. город Краснодар, п Дружелюбный, снт Заводское, ул Цветочная, 1"/>
  </r>
  <r>
    <x v="8"/>
    <s v="Пятерочка 22608"/>
    <s v="ПАО Сбербанк"/>
    <s v="Краснодарский край, г.о. город Краснодар, г Краснодар, ул Командорская, Дом 15, Корпус 1"/>
  </r>
  <r>
    <x v="8"/>
    <s v="Пятерочка 22881"/>
    <s v="ПАО Сбербанк"/>
    <s v="Краснодарский край, г.о. город Краснодар, г Краснодар, ул Западный Обход, 39/2 Строение 4"/>
  </r>
  <r>
    <x v="8"/>
    <s v="Пятерочка 22932"/>
    <s v="ПАО Сбербанк"/>
    <s v="Краснодарский край, г.о. город Краснодар, г Краснодар, ул им. Цезаря Куникова, 24, 1"/>
  </r>
  <r>
    <x v="8"/>
    <s v="Пятерочка 22134"/>
    <s v="ПАО Сбербанк"/>
    <s v="Краснодарский край, г.о. город Краснодар, г Краснодар, ул им. Федора Лузана, 13"/>
  </r>
  <r>
    <x v="8"/>
    <s v="Пятерочка 23037"/>
    <s v="ПАО Сбербанк"/>
    <s v="Краснодарский край, г.о. город Краснодар, п Знаменский, тер. ДНТ Знаменский, ул Центральная, 52"/>
  </r>
  <r>
    <x v="8"/>
    <s v="Пятерочка 23038"/>
    <s v="ПАО Сбербанк"/>
    <s v="Краснодарский край, г.о. город Краснодар, г Краснодар, ул Онежская, 33"/>
  </r>
  <r>
    <x v="8"/>
    <s v="Пятерочка 21783"/>
    <s v="ПАО Сбербанк"/>
    <s v="Краснодарский край, г.о. город Краснодар, г Краснодар, ул Харьковская, 73"/>
  </r>
  <r>
    <x v="8"/>
    <s v="Пятерочка 22820"/>
    <s v="ПАО Сбербанк"/>
    <s v="Краснодарский край, г.о. город Краснодар, г Краснодар, ул им. Кирова, Дом 256"/>
  </r>
  <r>
    <x v="8"/>
    <s v="Пятерочка 23262"/>
    <s v="ПАО Сбербанк"/>
    <s v="Краснодарский край, г.о. город Краснодар, г Краснодар, ул Сормовская, 7/6"/>
  </r>
  <r>
    <x v="8"/>
    <s v="Пятерочка 23263"/>
    <s v="ПАО Сбербанк"/>
    <s v="Краснодарский край, г.о. город Краснодар, г Краснодар, пр-кт им. писателя Знаменского, 9 3"/>
  </r>
  <r>
    <x v="8"/>
    <s v="Пятерочка 23325"/>
    <s v="ПАО Сбербанк"/>
    <s v="Краснодарский край, г.о. город Краснодар, г Краснодар, ул им. Жлобы, 137"/>
  </r>
  <r>
    <x v="8"/>
    <s v="Пятерочка 22592"/>
    <s v="ПАО Сбербанк"/>
    <s v="Краснодарский край, г.о. город Краснодар, г Краснодар, проезд им. Репина, 5"/>
  </r>
  <r>
    <x v="8"/>
    <s v="EVO_Нарожний"/>
    <s v="ПАО Сбербанк"/>
    <s v="Краснодарский край, г.о. город Краснодар, п Березовый, ул им. Профессора Рудакова, 1"/>
  </r>
  <r>
    <x v="8"/>
    <s v="EVO_Нарожний"/>
    <s v="ПАО Сбербанк"/>
    <s v="Краснодарский край, г.о. город Краснодар, п Березовый, снт Прогресс, ул Вишнёвая, 175"/>
  </r>
  <r>
    <x v="8"/>
    <s v="Пятерочка 22889"/>
    <s v="ПАО Сбербанк"/>
    <s v="Краснодарский край, г.о. город Краснодар, г Краснодар, ул Московская, 6 строение А"/>
  </r>
  <r>
    <x v="8"/>
    <s v="Пятерочка 23551"/>
    <s v="ПАО Сбербанк"/>
    <s v="Краснодарский край, г.о. город Краснодар, г Краснодар, ул им. Писателя Булгакова, Дом 8, Корпус 1"/>
  </r>
  <r>
    <x v="8"/>
    <s v="Пятерочка 23274"/>
    <s v="ПАО Сбербанк"/>
    <s v="Краснодарский край, г.о. город Краснодар, г Краснодар, ул Сталинградская, 5"/>
  </r>
  <r>
    <x v="8"/>
    <s v="Пятерочка 23289"/>
    <s v="ПАО Сбербанк"/>
    <s v="Краснодарский край, г.о. город Краснодар, п Индустриальный, ул Восточная, 26"/>
  </r>
  <r>
    <x v="8"/>
    <s v="Пятерочка 23638"/>
    <s v="ПАО Сбербанк"/>
    <s v="Краснодарский край, г.о. город Краснодар, г Краснодар, ул им. краеведа Соловьёва В.А., 6"/>
  </r>
  <r>
    <x v="8"/>
    <s v="Пятерочка 23774"/>
    <s v="ПАО Сбербанк"/>
    <s v="Краснодарский край, г.о. город Краснодар, г Краснодар, ул Зиповская, 36"/>
  </r>
  <r>
    <x v="8"/>
    <s v="Пятерочка 22799"/>
    <s v="ПАО Сбербанк"/>
    <s v="Краснодарский край, г.о. город Краснодар, х Ленина, ул Наримановская, 12/1"/>
  </r>
  <r>
    <x v="8"/>
    <s v="Пятерочка 23704"/>
    <s v="ПАО Сбербанк"/>
    <s v="Краснодарский край, г.о. город Краснодар, г Краснодар, ул им. Шевченко, 55"/>
  </r>
  <r>
    <x v="8"/>
    <s v="СМ Краснодар Галерея"/>
    <s v="ПАО Сбербанк"/>
    <s v="Краснодарский край, г.о. город Краснодар, г Краснодар, ул им. Володи Головатого, 313"/>
  </r>
  <r>
    <x v="8"/>
    <s v="Пятерочка 23261"/>
    <s v="ПАО Сбербанк"/>
    <s v="Краснодарский край, г.о. город Краснодар, г Краснодар, тер. Пашковский жилой массив, ул Карасунская, 239"/>
  </r>
  <r>
    <x v="8"/>
    <s v="Петра Метальникова"/>
    <s v="ПАО Сбербанк"/>
    <s v="Краснодарский край, г.о. город Краснодар, г Краснодар, ул им. Петра Метальникова, 42"/>
  </r>
  <r>
    <x v="8"/>
    <s v="Пятерочка 23809"/>
    <s v="ПАО Сбербанк"/>
    <s v="Краснодарский край, г.о. город Краснодар, г Краснодар, ул Ярославская, 113"/>
  </r>
  <r>
    <x v="8"/>
    <s v="Пятерочка 23550"/>
    <s v="ПАО Сбербанк"/>
    <s v="Краснодарский край, г.о. город Краснодар, г Краснодар, ул им. Карякина, 10/1"/>
  </r>
  <r>
    <x v="8"/>
    <s v="Пятерочка 23829"/>
    <s v="ПАО Сбербанк"/>
    <s v="Краснодарский край, г.о. город Краснодар, г Краснодар, ул Красных Партизан, 1/3 9"/>
  </r>
  <r>
    <x v="8"/>
    <s v="Пятерочка 22249"/>
    <s v="ПАО Сбербанк"/>
    <s v="Краснодарский край, г.о. город Краснодар, г Краснодар, ул Западный Обход, 57"/>
  </r>
  <r>
    <x v="8"/>
    <s v="Пятерочка 22399"/>
    <s v="ПАО Сбербанк"/>
    <s v="Краснодарский край, г.о. город Краснодар, п Лазурный, ул Зеленая, Дом 158"/>
  </r>
  <r>
    <x v="8"/>
    <s v="Пятерочка 23502"/>
    <s v="ПАО Сбербанк"/>
    <s v="Краснодарский край, г.о. город Краснодар, г Краснодар, ул Адлерская, 19"/>
  </r>
  <r>
    <x v="8"/>
    <s v="Пятерочка 22739"/>
    <s v="ПАО Сбербанк"/>
    <s v="Краснодарский край, г.о. город Краснодар, г Краснодар, ул им. Ягодина М.Д., 39/1"/>
  </r>
  <r>
    <x v="8"/>
    <s v="Пятерочка 24019"/>
    <s v="ПАО Сбербанк"/>
    <s v="Краснодарский край, г.о. город Краснодар, г Краснодар, ул Восточно-Кругликовская, 46/11"/>
  </r>
  <r>
    <x v="8"/>
    <s v="Пятерочка 20963"/>
    <s v="ПАО Сбербанк"/>
    <s v="Краснодарский край, г.о. город Краснодар, г Краснодар, ул им. Снесарева, 10 2"/>
  </r>
  <r>
    <x v="8"/>
    <s v="Пятерочка 24107"/>
    <s v="ПАО Сбербанк"/>
    <s v="Краснодарский край, г.о. город Краснодар, г Краснодар, ул им. Димитрова, 34"/>
  </r>
  <r>
    <x v="8"/>
    <s v="Пятерочка 24376"/>
    <s v="ПАО Сбербанк"/>
    <s v="Краснодарский край, г.о. город Краснодар, п Пригородный, ул Бурейская, Дом 35"/>
  </r>
  <r>
    <x v="8"/>
    <s v="Пятерочка 24118"/>
    <s v="ПАО Сбербанк"/>
    <s v="Краснодарский край, г.о. город Краснодар, г Краснодар, ул Трамвайная, 2/16"/>
  </r>
  <r>
    <x v="8"/>
    <s v="Пятерочка 24418"/>
    <s v="ПАО Сбербанк"/>
    <s v="Краснодарский край, г.о. город Краснодар, г Краснодар, ул им. Григория Булгакова, Дом 12, Корпус 1"/>
  </r>
  <r>
    <x v="8"/>
    <s v="Пятерочка 24525"/>
    <s v="ПАО Сбербанк"/>
    <s v="Краснодарский край, г.о. город Краснодар, х Ленина, тер. ДНТ Виктория, ул Ленина, 36"/>
  </r>
  <r>
    <x v="8"/>
    <s v="Пятерочка 24254"/>
    <s v="ПАО Сбербанк"/>
    <s v="Краснодарский край, г.о. город Краснодар, г Краснодар, ул Красноармейская, 58"/>
  </r>
  <r>
    <x v="8"/>
    <s v="Пятерочка 24289"/>
    <s v="ПАО Сбербанк"/>
    <s v="Краснодарский край, г.о. город Краснодар, г Краснодар, ул 1-го Мая, 210"/>
  </r>
  <r>
    <x v="8"/>
    <s v="Пятерочка 23414"/>
    <s v="ПАО Сбербанк"/>
    <s v="Краснодарский край, г.о. город Краснодар, п Индустриальный, ул Учительская, Дом 12"/>
  </r>
  <r>
    <x v="8"/>
    <s v="Пятерочка 23060"/>
    <s v="ПАО Сбербанк"/>
    <s v="Краснодарский край, г.о. город Краснодар, г Краснодар, пр-кт им. писателя Знаменского, 2"/>
  </r>
  <r>
    <x v="8"/>
    <s v="Пятерочка 22923"/>
    <s v="ПАО Сбербанк"/>
    <s v="Краснодарский край, г.о. город Краснодар, г Краснодар, ул Ставропольская, 336/9"/>
  </r>
  <r>
    <x v="8"/>
    <s v="Пятерочка 24552"/>
    <s v="ПАО Сбербанк"/>
    <s v="Краснодарский край, г.о. город Краснодар, г Краснодар, ул им. Тургенева, 76"/>
  </r>
  <r>
    <x v="8"/>
    <s v="Пятерочка 22899"/>
    <s v="ПАО Сбербанк"/>
    <s v="Краснодарский край, г.о. город Краснодар, х Ленина, ул им. Маршала Жукова, дом 50"/>
  </r>
  <r>
    <x v="8"/>
    <s v="Пятерочка 24020"/>
    <s v="ПАО Сбербанк"/>
    <s v="Краснодарский край, г.о. город Краснодар, г Краснодар, проезд им. Репина, 3 1"/>
  </r>
  <r>
    <x v="8"/>
    <s v="Пятерочка 21919"/>
    <s v="ПАО Сбербанк"/>
    <s v="Краснодарский край, г.о. город Краснодар, г Краснодар, ул Измаильская, дом 85"/>
  </r>
  <r>
    <x v="8"/>
    <s v="Пятерочка 22801"/>
    <s v="ПАО Сбербанк"/>
    <s v="Краснодарский край, г.о. город Краснодар, г Краснодар, ул им. Константина Гондаря, дом 99"/>
  </r>
  <r>
    <x v="8"/>
    <s v="Пятерочка 24605"/>
    <s v="ПАО Сбербанк"/>
    <s v="Краснодарский край, г.о. город Краснодар, г Краснодар, ул Волжская, 75"/>
  </r>
  <r>
    <x v="8"/>
    <s v="ПЯТЕРОЧКА"/>
    <s v="ПАО Сбербанк"/>
    <s v="Краснодарский край, г.о. город Краснодар, г Краснодар, ул Гидростроителей, 40"/>
  </r>
  <r>
    <x v="8"/>
    <s v="ПЯТЕРОЧКА"/>
    <s v="ПАО Сбербанк"/>
    <s v="Краснодарский край, г.о. город Краснодар, г Краснодар, ул им. Тюляева, 8"/>
  </r>
  <r>
    <x v="8"/>
    <s v="ПЕРЕКРЕСТОК ЧЕКИСТОВ"/>
    <s v="ПАО Сбербанк"/>
    <s v="Краснодарский край, г.о. город Краснодар, г Краснодар, пр-кт Чекистов, 36"/>
  </r>
  <r>
    <x v="8"/>
    <s v="ПЕРЕКРЕСТОК_СУВОР"/>
    <s v="ПАО Сбербанк"/>
    <s v="Краснодарский край, г.о. город Краснодар, г Краснодар, ул им. Суворова, 64"/>
  </r>
  <r>
    <x v="8"/>
    <s v="ПЯТЕРОЧКА"/>
    <s v="ПАО Сбербанк"/>
    <s v="Краснодарский край, г.о. город Краснодар, г Краснодар, ул Уральская, 99"/>
  </r>
  <r>
    <x v="8"/>
    <s v="ПЯТЕРОЧКА"/>
    <s v="ПАО Сбербанк"/>
    <s v="Краснодарский край, г.о. город Краснодар, г Краснодар, ул Восточно-Кругликовская, 64"/>
  </r>
  <r>
    <x v="9"/>
    <s v="АЗС 23049"/>
    <s v="ПАО Банк &quot;ФК Открытие&quot;"/>
    <s v="Краснодарский край,г.о. город Новороссийск,г. Новороссийск,ул. Дзержинского,д. 9"/>
  </r>
  <r>
    <x v="9"/>
    <s v="АЗС 23007"/>
    <s v="ПАО Банк &quot;ФК Открытие&quot;"/>
    <s v="Краснодарский край,г.о. город Новороссийск,г. Новороссийск,с. Цемдолина,ул. Ленина,д. 25А"/>
  </r>
  <r>
    <x v="9"/>
    <s v="АЗС 23009"/>
    <s v="ПАО Банк &quot;ФК Открытие&quot;"/>
    <s v="Краснодарский край,г.о. город Новороссийск,с. Глебовское,ул. Корабельная,д. 9"/>
  </r>
  <r>
    <x v="9"/>
    <s v="АЗС 23202"/>
    <s v="ПАО Банк &quot;ФК Открытие&quot;"/>
    <s v="Краснодарский край,г.о. город Новороссийск,ст-ца Раевская,ул. Ворошилова,д. 8"/>
  </r>
  <r>
    <x v="9"/>
    <s v="АЗС 23217"/>
    <s v="ПАО Банк &quot;ФК Открытие&quot;"/>
    <s v="Краснодарский край,г.о. город Новороссийск,п. Верхнебаканский,ул. Коммунальная,д. 7"/>
  </r>
  <r>
    <x v="9"/>
    <s v="АЗС 23110"/>
    <s v="ПАО Банк &quot;ФК Открытие&quot;"/>
    <s v="Краснодарский край,г.о. город Новороссийск,г. Новороссийск,ш.Сухумское,д. 64Б"/>
  </r>
  <r>
    <x v="9"/>
    <s v="АЗС 23166"/>
    <s v="ПАО Банк &quot;ФК Открытие&quot;"/>
    <s v="Краснодарский край,г.о. город Новороссийск,г. Новороссийск,ул. Суворовская,д. 71А"/>
  </r>
  <r>
    <x v="9"/>
    <s v="АЗС 23167"/>
    <s v="ПАО Банк &quot;ФК Открытие&quot;"/>
    <s v="Краснодарский край,г.о. город Новороссийск,г. Новороссийск,с. Цемдолина,ул. Баллиона,д. 9"/>
  </r>
  <r>
    <x v="9"/>
    <m/>
    <s v="ПАО &quot;Промсвязьбанк&quot;"/>
    <s v="Краснодарский край, г.о. город Новороссийск, г Новороссийск, ул Раевского, д. 50"/>
  </r>
  <r>
    <x v="9"/>
    <m/>
    <s v="Банк &quot;ВБРР&quot; (АО)"/>
    <s v="Краснодарский край,г.о. город Новороссийск,с. Цемдолина,ул. Ленина,д. 3"/>
  </r>
  <r>
    <x v="9"/>
    <m/>
    <s v="Банк &quot;ВБРР&quot; (АО)"/>
    <s v="Краснодарский край,г.о. город Новороссийск,г. Новороссийск,пр-кт Дзержинского,д. 188"/>
  </r>
  <r>
    <x v="9"/>
    <m/>
    <s v="Банк &quot;ВБРР&quot; (АО)"/>
    <s v="Краснодарский край,г.о. город Новороссийск,с. Кирилловка,ул. Ж/д петля"/>
  </r>
  <r>
    <x v="9"/>
    <s v="ПЯТЕРОЧКА 7106"/>
    <s v="ПАО Сбербанк"/>
    <s v="Краснодарский край, г.о. город Новороссийск, г Новороссийск, ул Пионерская, 8"/>
  </r>
  <r>
    <x v="9"/>
    <s v="ПЯТЕРОЧКА 7824"/>
    <s v="ПАО Сбербанк"/>
    <s v="Краснодарский край, г.о. город Новороссийск, г Новороссийск, ул Лейтенанта Шмидта, 21/85 21/85"/>
  </r>
  <r>
    <x v="9"/>
    <s v="ПЯТЕРОЧКА 10221"/>
    <s v="ПАО Сбербанк"/>
    <s v="Краснодарский край, г.о. город Новороссийск, г Новороссийск, ул Героев Десантников, 34"/>
  </r>
  <r>
    <x v="9"/>
    <s v="ПЯТЕРОЧКА 11329"/>
    <s v="ПАО Сбербанк"/>
    <s v="Краснодарский край, г.о. город Новороссийск, ст-ца Натухаевская, ул Красная, 54"/>
  </r>
  <r>
    <x v="9"/>
    <s v="ПЯТЕРОЧКА 11733"/>
    <s v="ПАО Сбербанк"/>
    <s v="Краснодарский край, г.о. город Новороссийск, г Новороссийск, ул Видова, 96"/>
  </r>
  <r>
    <x v="9"/>
    <s v="ПЯТЕРОЧКА 12536"/>
    <s v="ПАО Сбербанк"/>
    <s v="Краснодарский край, г.о. город Новороссийск, с Мысхако, ул Центральная, 3В"/>
  </r>
  <r>
    <x v="9"/>
    <s v="Пятерочка 13454"/>
    <s v="ПАО Сбербанк"/>
    <s v="Краснодарский край, г.о. город Новороссийск, г Новороссийск, ул Видова, 182Б"/>
  </r>
  <r>
    <x v="9"/>
    <s v="Пятерочка 15147"/>
    <s v="ПАО Сбербанк"/>
    <s v="Краснодарский край, г.о. город Новороссийск, г Новороссийск, пр-кт Дзержинского, 206"/>
  </r>
  <r>
    <x v="9"/>
    <s v="Пятерочка 15612"/>
    <s v="ПАО Сбербанк"/>
    <s v="Краснодарский край, г.о. город Новороссийск, г Новороссийск, ул Мефодиевская, 120"/>
  </r>
  <r>
    <x v="9"/>
    <s v="Пятерочка 15886"/>
    <s v="ПАО Сбербанк"/>
    <s v="Краснодарский край, г.о. город Новороссийск, г Новороссийск, ул Кутузовская, 17"/>
  </r>
  <r>
    <x v="9"/>
    <s v="Пятерочка 16596"/>
    <s v="ПАО Сбербанк"/>
    <s v="Краснодарский край, г.о. город Новороссийск, г Новороссийск, ул Дзержинского, 43"/>
  </r>
  <r>
    <x v="9"/>
    <s v="Пятерочка 17015"/>
    <s v="ПАО Сбербанк"/>
    <s v="Краснодарский край, г.о. город Новороссийск, г Новороссийск, ул Видова, 194"/>
  </r>
  <r>
    <x v="9"/>
    <s v="Пятерочка 15935"/>
    <s v="ПАО Сбербанк"/>
    <s v="Краснодарский край, г.о. город Новороссийск, г Новороссийск, ул Горького, 79 79"/>
  </r>
  <r>
    <x v="9"/>
    <s v="Пятерочка 17276"/>
    <s v="ПАО Сбербанк"/>
    <s v="Краснодарский край, г.о. город Новороссийск, г Новороссийск, ул Горького, 18"/>
  </r>
  <r>
    <x v="9"/>
    <s v="Пятерочка 17542"/>
    <s v="ПАО Сбербанк"/>
    <s v="Краснодарский край, г.о. город Новороссийск, г Новороссийск, ш Мысхакское, 50"/>
  </r>
  <r>
    <x v="9"/>
    <s v="Пятерочка 17662"/>
    <s v="ПАО Сбербанк"/>
    <s v="Краснодарский край, г.о. город Новороссийск, г Новороссийск, ш Анапское, 39Г"/>
  </r>
  <r>
    <x v="9"/>
    <s v="Пятерочка 17622"/>
    <s v="ПАО Сбербанк"/>
    <s v="Краснодарский край, г.о. город Новороссийск, г Новороссийск, пр-кт Дзержинского, 207"/>
  </r>
  <r>
    <x v="9"/>
    <s v="Пятерочка 17925"/>
    <s v="ПАО Сбербанк"/>
    <s v="Краснодарский край, г.о. город Новороссийск, г Новороссийск, ул Коммунистическая, 28А"/>
  </r>
  <r>
    <x v="9"/>
    <s v="Пятерочка 18104"/>
    <s v="ПАО Сбербанк"/>
    <s v="Краснодарский край, г.о. город Новороссийск, ст-ца Раевская, ул Нижняя, 2"/>
  </r>
  <r>
    <x v="9"/>
    <s v="Пятерочка 18248"/>
    <s v="ПАО Сбербанк"/>
    <s v="Краснодарский край, г.о. город Новороссийск, г Новороссийск, пр-кт Дзержинского, 221 Литер Б"/>
  </r>
  <r>
    <x v="9"/>
    <s v="Пятерочка 18521"/>
    <s v="ПАО Сбербанк"/>
    <s v="Краснодарский край, г.о. город Новороссийск, г Новороссийск, ул Мурата Ахеджака, 16 1"/>
  </r>
  <r>
    <x v="9"/>
    <s v="Пятерочка 18225"/>
    <s v="ПАО Сбербанк"/>
    <s v="Краснодарский край, г.о. город Новороссийск, г Новороссийск, ул Исаева, 4"/>
  </r>
  <r>
    <x v="9"/>
    <s v="Пятерочка 18793"/>
    <s v="ПАО Сбербанк"/>
    <s v="Краснодарский край, г.о. город Новороссийск, с Мысхако, пер Счастливый, д.26"/>
  </r>
  <r>
    <x v="9"/>
    <s v="Пятерочка 18418"/>
    <s v="ПАО Сбербанк"/>
    <s v="Краснодарский край, г.о. город Новороссийск, г Новороссийск, ш Сухумское, 102А"/>
  </r>
  <r>
    <x v="9"/>
    <s v="Пятерочка 19060"/>
    <s v="ПАО Сбербанк"/>
    <s v="Краснодарский край, г.о. город Новороссийск, ст-ца Раевская, ул Красная, 73"/>
  </r>
  <r>
    <x v="9"/>
    <s v="Пятерочка 19206"/>
    <s v="ПАО Сбербанк"/>
    <s v="Краснодарский край, г.о. город Новороссийск, г Новороссийск, пересеч ул Толстого и Адмир Серебрякова наб"/>
  </r>
  <r>
    <x v="9"/>
    <s v="Пятерочка"/>
    <s v="ПАО Сбербанк"/>
    <s v="Краснодарский край, г.о. город Новороссийск, г Новороссийск, ул Толи Масалова, 27"/>
  </r>
  <r>
    <x v="9"/>
    <s v="Пятерочка 19975"/>
    <s v="ПАО Сбербанк"/>
    <s v="Краснодарский край, г.о. город Новороссийск, г Новороссийск, ул Дзержинского, 128"/>
  </r>
  <r>
    <x v="9"/>
    <s v="Пятерочка 20088"/>
    <s v="ПАО Сбербанк"/>
    <s v="Краснодарский край, г.о. город Новороссийск, г Новороссийск, ш Анапское, 51А"/>
  </r>
  <r>
    <x v="9"/>
    <s v="Пятерочка 18939"/>
    <s v="ПАО Сбербанк"/>
    <s v="Краснодарский край, г.о. город Новороссийск, с Мысхако, ул Мысхакское шоссе, д 85"/>
  </r>
  <r>
    <x v="9"/>
    <s v="Пятерочка 20448"/>
    <s v="ПАО Сбербанк"/>
    <s v="Краснодарский край, г.о. город Новороссийск, г Новороссийск, ул Манченко, 25"/>
  </r>
  <r>
    <x v="9"/>
    <s v="Пятерочка 20395"/>
    <s v="ПАО Сбербанк"/>
    <s v="Краснодарский край, г.о. город Новороссийск, г Новороссийск, ул Хворостянского, дом 21"/>
  </r>
  <r>
    <x v="9"/>
    <s v="Пятерочка 19233"/>
    <s v="ПАО Сбербанк"/>
    <s v="Краснодарский край, г.о. город Новороссийск, г Новороссийск, ул Кутузовская, 117"/>
  </r>
  <r>
    <x v="9"/>
    <s v="EVO_ПРОДУКТЫ."/>
    <s v="ПАО Сбербанк"/>
    <s v="Краснодарский край, г.о. город Новороссийск, с Большие Хутора, ул Мира, 20а"/>
  </r>
  <r>
    <x v="9"/>
    <s v="EVO_Советская аптека"/>
    <s v="ПАО Сбербанк"/>
    <s v="Краснодарский край, г.о. город Новороссийск, г Новороссийск, ул 8-я Щель, 32В"/>
  </r>
  <r>
    <x v="9"/>
    <s v="Перекресток Герой биом"/>
    <s v="ПАО Сбербанк"/>
    <s v="Краснодарский край, г.о. город Новороссийск, г Новороссийск, ул Героев Десантников, 2"/>
  </r>
  <r>
    <x v="9"/>
    <s v="Пятерочка 20358"/>
    <s v="ПАО Сбербанк"/>
    <s v="Краснодарский край, г.о. город Новороссийск, г Новороссийск, ул Прямая, 88"/>
  </r>
  <r>
    <x v="9"/>
    <s v="Пятерочка 20624"/>
    <s v="ПАО Сбербанк"/>
    <s v="Краснодарский край, г.о. город Новороссийск, г Новороссийск, ул Котанова, 40"/>
  </r>
  <r>
    <x v="9"/>
    <s v="Пятерочка 21484"/>
    <s v="ПАО Сбербанк"/>
    <s v="Краснодарский край, г.о. город Новороссийск, г Новороссийск, пр-кт Ленина, 79"/>
  </r>
  <r>
    <x v="9"/>
    <s v="VKUSVILL_5130_3"/>
    <s v="ПАО Сбербанк"/>
    <s v="Краснодарский край, г.о. город Новороссийск, г Новороссийск, ул Свободы, 3/5"/>
  </r>
  <r>
    <x v="9"/>
    <s v="Пятерочка 21603"/>
    <s v="ПАО Сбербанк"/>
    <s v="Краснодарский край, г.о. город Новороссийск, г Новороссийск, ул Куникова, 55"/>
  </r>
  <r>
    <x v="9"/>
    <s v="Пятерочка 21509"/>
    <s v="ПАО Сбербанк"/>
    <s v="Краснодарский край, г.о. город Новороссийск, г Новороссийск, ул Хворостянского, 25"/>
  </r>
  <r>
    <x v="9"/>
    <s v="Пятерочка 21747"/>
    <s v="ПАО Сбербанк"/>
    <s v="Краснодарский край, г.о. город Новороссийск, г Новороссийск, ул Куникова, 62А"/>
  </r>
  <r>
    <x v="9"/>
    <s v="Пятерочка 22465"/>
    <s v="ПАО Сбербанк"/>
    <s v="Краснодарский край, г.о. город Новороссийск, г Новороссийск, ул Куникова, 38"/>
  </r>
  <r>
    <x v="9"/>
    <s v="Пятерочка 22071"/>
    <s v="ПАО Сбербанк"/>
    <s v="Краснодарский край, г.о. город Новороссийск, г Новороссийск, пр-кт Дзержинского, 197"/>
  </r>
  <r>
    <x v="9"/>
    <s v="Пятерочка 21282"/>
    <s v="ПАО Сбербанк"/>
    <s v="Краснодарский край, г.о. город Новороссийск, п Верхнебаканский, ул Коммунистическая, 7"/>
  </r>
  <r>
    <x v="9"/>
    <s v="Аптека Алоэ"/>
    <s v="ПАО Сбербанк"/>
    <s v="Краснодарский край, г.о. город Новороссийск, г Новороссийск, ул Ленина, Дом 7-ж"/>
  </r>
  <r>
    <x v="9"/>
    <s v="Пятерочка 23251"/>
    <s v="ПАО Сбербанк"/>
    <s v="Краснодарский край, г.о. город Новороссийск, г Новороссийск, ш Анапское, 39А"/>
  </r>
  <r>
    <x v="9"/>
    <s v="Пятерочка 23485"/>
    <s v="ПАО Сбербанк"/>
    <s v="Краснодарский край, г.о. город Новороссийск, г Новороссийск, ул Котанова, 1"/>
  </r>
  <r>
    <x v="9"/>
    <s v="Пятерочка 23481"/>
    <s v="ПАО Сбербанк"/>
    <s v="Краснодарский край, г.о. город Новороссийск, г Новороссийск, ш Анапское, 41А"/>
  </r>
  <r>
    <x v="9"/>
    <s v="Пятерочка 22423"/>
    <s v="ПАО Сбербанк"/>
    <s v="Краснодарский край, г.о. город Новороссийск, г Новороссийск, ул Горького, 23"/>
  </r>
  <r>
    <x v="9"/>
    <s v="Пятерочка 20939"/>
    <s v="ПАО Сбербанк"/>
    <s v="Краснодарский край, г.о. город Новороссийск, с Гайдук, ул Труда, 8"/>
  </r>
  <r>
    <x v="9"/>
    <s v="Пятерочка 23570"/>
    <s v="ПАО Сбербанк"/>
    <s v="Краснодарский край, г.о. город Новороссийск, г Новороссийск, ул Пархоменко, 37"/>
  </r>
  <r>
    <x v="9"/>
    <s v="EVO_Аптека Зелена 2"/>
    <s v="ПАО Сбербанк"/>
    <s v="Краснодарский край, г.о. город Новороссийск, с Южная Озереевка, ул Мира, 22А"/>
  </r>
  <r>
    <x v="9"/>
    <s v="Пятерочка 21511"/>
    <s v="ПАО Сбербанк"/>
    <s v="Краснодарский край, г.о. город Новороссийск, г Новороссийск, ул Красина, 53"/>
  </r>
  <r>
    <x v="9"/>
    <s v="Пятерочка 24599"/>
    <s v="ПАО Сбербанк"/>
    <s v="Краснодарский край, г.о. город Новороссийск, г Новороссийск, ул Тобольская, 7"/>
  </r>
  <r>
    <x v="10"/>
    <s v="МАЗС 23181"/>
    <s v="ПАО Банк &quot;ФК Открытие&quot;"/>
    <s v="Краснодарский край,г.о. город-курорт Анапа,ст-ца Благовещенская,ул. Таманская,д. 2А"/>
  </r>
  <r>
    <x v="10"/>
    <s v="АЗС 23178"/>
    <s v="ПАО Банк &quot;ФК Открытие&quot;"/>
    <s v="Краснодарский край,г.о. город-курорт Анапа,г. Анапа,ш.Симферопольское,д. 92"/>
  </r>
  <r>
    <x v="10"/>
    <s v="АЗС 23019"/>
    <s v="ПАО Банк &quot;ФК Открытие&quot;"/>
    <s v="Краснодарский край,г.о. город-курорт Анапа,г. Анапа,ш.Анапское,д. 69"/>
  </r>
  <r>
    <x v="10"/>
    <s v="АЗС 23212"/>
    <s v="ПАО Банк &quot;ФК Открытие&quot;"/>
    <s v="Краснодарский край,г.о. город-курорт Анапа,г. Анапа,ул. Ленина,д. 182"/>
  </r>
  <r>
    <x v="10"/>
    <s v="АЗС 23193"/>
    <s v="ПАО Банк &quot;ФК Открытие&quot;"/>
    <s v="Краснодарский край,г.о. город-курорт Анапа,п. Виноградный,ул. Красноармейская,д. 9"/>
  </r>
  <r>
    <x v="10"/>
    <s v="МАЗС 23182"/>
    <s v="ПАО Банк &quot;ФК Открытие&quot;"/>
    <s v="Краснодарский край,г.о. город-курорт Анапа,с. Юровка,ул. Жасминовая"/>
  </r>
  <r>
    <x v="10"/>
    <s v="АЗС 23005"/>
    <s v="ПАО Банк &quot;ФК Открытие&quot;"/>
    <s v="Краснодарский край,г.о. город-курорт Анапа,ст-ца Анапская,ул. Анапская,д. 3В"/>
  </r>
  <r>
    <x v="10"/>
    <m/>
    <s v="Банк &quot;ВБРР&quot; (АО)"/>
    <s v="Краснодарский край,г.о. город-курорт Анапа,г. Анапа,ул. Владимирская,д. 77"/>
  </r>
  <r>
    <x v="10"/>
    <m/>
    <s v="Банк &quot;ВБРР&quot; (АО)"/>
    <s v="Краснодарский край,г.о. город-курорт Анапа,г. Анапа,ул. Мира"/>
  </r>
  <r>
    <x v="10"/>
    <m/>
    <s v="Банк &quot;ВБРР&quot; (АО)"/>
    <s v="Краснодарский край,г.о. город-курорт Анапа,г. Анапа,ш. Супсехское,д. 4"/>
  </r>
  <r>
    <x v="10"/>
    <m/>
    <s v="Банк &quot;ВБРР&quot; (АО)"/>
    <s v="Краснодарский край,г.о. город-курорт Анапа,г. Анапа,ул. Советская,д. 2В"/>
  </r>
  <r>
    <x v="10"/>
    <s v="АЗК №270 КНП"/>
    <s v="Банк &quot;ВБРР&quot; (АО)"/>
    <s v="Краснодарский край,г.о. город-курорт Анапа,г. Анапа,ш. Симферопольское"/>
  </r>
  <r>
    <x v="10"/>
    <m/>
    <s v="Банк &quot;ВБРР&quot; (АО)"/>
    <s v="Краснодарский край,г.о. город-курорт Анапа,г. Анапа,ул. Владимирская,д. 98"/>
  </r>
  <r>
    <x v="10"/>
    <m/>
    <s v="Банк &quot;ВБРР&quot; (АО)"/>
    <s v="Краснодарский край,г.о. город-курорт Анапа,с. Большой Утриш"/>
  </r>
  <r>
    <x v="10"/>
    <m/>
    <s v="Банк &quot;ВБРР&quot; (АО)"/>
    <s v="Краснодарский край,г.о. город-курорт Анапа,п. Виноградный,ул. Таманская,д. 78"/>
  </r>
  <r>
    <x v="10"/>
    <m/>
    <s v="Банк &quot;ВБРР&quot; (АО)"/>
    <s v="Краснодарский край,г.о. город-курорт Анапа,с. Джигинка,ул. Асфальтная,д. 2"/>
  </r>
  <r>
    <x v="10"/>
    <s v="АЗК №120/1"/>
    <s v="Банк &quot;ВБРР&quot; (АО)"/>
    <s v="Краснодарский край,г.о. город-курорт Анапа,х. Рассвет,ул. Солнечная,к. 59/1"/>
  </r>
  <r>
    <x v="10"/>
    <m/>
    <s v="Банк &quot;ВБРР&quot; (АО)"/>
    <s v="Краснодарский край,г.о. город-курорт Анапа,х. Тарусин,ул. Шоссейная"/>
  </r>
  <r>
    <x v="10"/>
    <s v="ПЯТЕРОЧКА 7237"/>
    <s v="ПАО Сбербанк"/>
    <s v="Краснодарский край, г.о. город-курорт Анапа, г Анапа, ул Ленина, 154"/>
  </r>
  <r>
    <x v="10"/>
    <s v="ПЯТЕРОЧКА 8363"/>
    <s v="ПАО Сбербанк"/>
    <s v="Краснодарский край, г.о. город-курорт Анапа, г Анапа, ул Тургенева, 260"/>
  </r>
  <r>
    <x v="10"/>
    <s v="ПЯТЕРОЧКА 5287"/>
    <s v="ПАО Сбербанк"/>
    <s v="Краснодарский край, г.о. город-курорт Анапа, с Витязево, ул Горького, 85"/>
  </r>
  <r>
    <x v="10"/>
    <s v="ПЯТЕРОЧКА 10089"/>
    <s v="ПАО Сбербанк"/>
    <s v="Краснодарский край, г.о. город-курорт Анапа, г Анапа, ул Ленина, 15/198 15/198"/>
  </r>
  <r>
    <x v="10"/>
    <s v="ПЯТЕРОЧКА 10165"/>
    <s v="ПАО Сбербанк"/>
    <s v="Краснодарский край, г.о. город-курорт Анапа, г Анапа, ул Ленина, 184А"/>
  </r>
  <r>
    <x v="10"/>
    <s v="ПЯТЕРОЧКА 4536"/>
    <s v="ПАО Сбербанк"/>
    <s v="Краснодарский край, г.о. город-курорт Анапа, г Анапа, ул Краснодарская, 66в"/>
  </r>
  <r>
    <x v="10"/>
    <s v="ПЯТЕРОЧКА 10906"/>
    <s v="ПАО Сбербанк"/>
    <s v="Краснодарский край, г.о. город-курорт Анапа, г Анапа, ул Ленинградская, 81"/>
  </r>
  <r>
    <x v="10"/>
    <s v="ПЯТЕРОЧКА 10958"/>
    <s v="ПАО Сбербанк"/>
    <s v="Краснодарский край, г.о. город-курорт Анапа, ст-ца Гостагаевская, ул Октябрьская, 47"/>
  </r>
  <r>
    <x v="10"/>
    <s v="ПЯТЕРОЧКА 13243"/>
    <s v="ПАО Сбербанк"/>
    <s v="Краснодарский край, г.о. город-курорт Анапа, г Анапа, ул Чехова, 60"/>
  </r>
  <r>
    <x v="10"/>
    <s v="ПЯТЕРОЧКА 11339"/>
    <s v="ПАО Сбербанк"/>
    <s v="Краснодарский край, г.о. город-курорт Анапа, с Цибанобалка, ул Садовая, 64"/>
  </r>
  <r>
    <x v="10"/>
    <s v="Пятерочка 13426"/>
    <s v="ПАО Сбербанк"/>
    <s v="Краснодарский край, г.о. город-курорт Анапа, г Анапа, ул Рождественская, 42"/>
  </r>
  <r>
    <x v="10"/>
    <s v="Пятерочка 13821"/>
    <s v="ПАО Сбербанк"/>
    <s v="Краснодарский край, г.о. город-курорт Анапа, г Анапа, ш Анапское, 89А"/>
  </r>
  <r>
    <x v="10"/>
    <s v="Пятерочка 14576"/>
    <s v="ПАО Сбербанк"/>
    <s v="Краснодарский край, г.о. город-курорт Анапа, г Анапа, пр-кт Пионерский, 70"/>
  </r>
  <r>
    <x v="10"/>
    <s v="Пятерочка 14945"/>
    <s v="ПАО Сбербанк"/>
    <s v="Краснодарский край, г.о. город-курорт Анапа, г Анапа, ул Владимирская, 107 107"/>
  </r>
  <r>
    <x v="10"/>
    <s v="Пятерочка 14942"/>
    <s v="ПАО Сбербанк"/>
    <s v="Краснодарский край, г.о. город-курорт Анапа, ст-ца Анапская, ул Мира, 19"/>
  </r>
  <r>
    <x v="10"/>
    <s v="Пятерочка 14069"/>
    <s v="ПАО Сбербанк"/>
    <s v="Краснодарский край, г.о. город-курорт Анапа, с Юровка, ул Мира, 3А"/>
  </r>
  <r>
    <x v="10"/>
    <s v="Пятерочка 15937"/>
    <s v="ПАО Сбербанк"/>
    <s v="Краснодарский край, г.о. город-курорт Анапа, г Анапа, ул Ленина, 112"/>
  </r>
  <r>
    <x v="10"/>
    <s v="Перекресток Омелькова"/>
    <s v="ПАО Сбербанк"/>
    <s v="Краснодарский край, г.о. город-курорт Анапа, г Анапа, ул Омелькова, 38"/>
  </r>
  <r>
    <x v="10"/>
    <s v="Пятерочка 13671"/>
    <s v="ПАО Сбербанк"/>
    <s v="Краснодарский край, г.о. город-курорт Анапа, ст-ца Благовещенская, пер Пограничный, 23"/>
  </r>
  <r>
    <x v="10"/>
    <s v="Перекресток Краснодарск"/>
    <s v="ПАО Сбербанк"/>
    <s v="Краснодарский край, г.о. город-курорт Анапа, г Анапа, ул Краснодарская, 5"/>
  </r>
  <r>
    <x v="10"/>
    <s v="Пятерочка 12682"/>
    <s v="ПАО Сбербанк"/>
    <s v="Краснодарский край, г.о. город-курорт Анапа, с Витязево, ул Черноморская, 67"/>
  </r>
  <r>
    <x v="10"/>
    <s v="Пятерочка 17350"/>
    <s v="ПАО Сбербанк"/>
    <s v="Краснодарский край, г.о. город-курорт Анапа, п Виноградный, ул Горького, 17"/>
  </r>
  <r>
    <x v="10"/>
    <s v="Пятерочка 17836"/>
    <s v="ПАО Сбербанк"/>
    <s v="Краснодарский край, г.о. город-курорт Анапа, г Анапа, ул Астраханская, 84б"/>
  </r>
  <r>
    <x v="10"/>
    <s v="Пятерочка 18159"/>
    <s v="ПАО Сбербанк"/>
    <s v="Краснодарский край, г.о. город-курорт Анапа, г Анапа, ул Новороссийская, 265"/>
  </r>
  <r>
    <x v="10"/>
    <s v="Перекресток Бельведер"/>
    <s v="ПАО Сбербанк"/>
    <s v="Краснодарский край, г.о. город-курорт Анапа, г Анапа, ул Таманская, 121"/>
  </r>
  <r>
    <x v="10"/>
    <s v="Пятерочка 18732"/>
    <s v="ПАО Сбербанк"/>
    <s v="Краснодарский край, г.о. город-курорт Анапа, г Анапа, ул Терская, 84"/>
  </r>
  <r>
    <x v="10"/>
    <s v="Пятерочка 18962"/>
    <s v="ПАО Сбербанк"/>
    <s v="Краснодарский край, г.о. город-курорт Анапа, с Супсех, ул Советская, д. 29А"/>
  </r>
  <r>
    <x v="10"/>
    <s v="Пятерочка 17534"/>
    <s v="ПАО Сбербанк"/>
    <s v="Краснодарский край, г.о. город-курорт Анапа, с Сукко, ул Центральная, 1Б"/>
  </r>
  <r>
    <x v="10"/>
    <s v="Пятерочка 12646"/>
    <s v="ПАО Сбербанк"/>
    <s v="Краснодарский край, г.о. город-курорт Анапа, г Анапа, ул Владимирская, 130"/>
  </r>
  <r>
    <x v="10"/>
    <s v="EVO_ТЦ Каскад"/>
    <s v="ПАО Сбербанк"/>
    <s v="Краснодарский край, г.о. город-курорт Анапа, ст-ца Благовещенская, ул Таманская, 94"/>
  </r>
  <r>
    <x v="10"/>
    <s v="Пятерочка 19657"/>
    <s v="ПАО Сбербанк"/>
    <s v="Краснодарский край, г.о. город-курорт Анапа, г Анапа, ул Адмирала Пустошкина, 22, 7"/>
  </r>
  <r>
    <x v="10"/>
    <s v="Пятерочка 19854"/>
    <s v="ПАО Сбербанк"/>
    <s v="Краснодарский край, г.о. город-курорт Анапа, г Анапа, ул Крымская, 172"/>
  </r>
  <r>
    <x v="10"/>
    <s v="Пятерочка 23993"/>
    <s v="ПАО Сбербанк"/>
    <s v="Краснодарский край, г.о. город-курорт Анапа, с Витязево, ул Черноморская, 2"/>
  </r>
  <r>
    <x v="10"/>
    <s v="Пятерочка 20150"/>
    <s v="ПАО Сбербанк"/>
    <s v="Краснодарский край, г.о. город-курорт Анапа, г Анапа, ул Парковая, дом 91А"/>
  </r>
  <r>
    <x v="10"/>
    <s v="Пятерочка 19708"/>
    <s v="ПАО Сбербанк"/>
    <s v="Краснодарский край, г.о. город-курорт Анапа, г Анапа, ул Ленина, 202"/>
  </r>
  <r>
    <x v="10"/>
    <s v="Пятерочка 21653"/>
    <s v="ПАО Сбербанк"/>
    <s v="Краснодарский край, г.о. город-курорт Анапа, ст-ца Анапская, ул Мира, 29"/>
  </r>
  <r>
    <x v="10"/>
    <s v="Пятерочка 21565"/>
    <s v="ПАО Сбербанк"/>
    <s v="Краснодарский край, г.о. город-курорт Анапа, г Анапа, ул Терская, 51"/>
  </r>
  <r>
    <x v="10"/>
    <s v="Пятерочка 22391"/>
    <s v="ПАО Сбербанк"/>
    <s v="Краснодарский край, г.о. город-курорт Анапа, г Анапа, мкр 12-й, 17А"/>
  </r>
  <r>
    <x v="10"/>
    <s v="Пятерочка 22392"/>
    <s v="ПАО Сбербанк"/>
    <s v="Краснодарский край, г.о. город-курорт Анапа, г Анапа, ул Некрасова, 46"/>
  </r>
  <r>
    <x v="10"/>
    <s v="Пятерочка 22633"/>
    <s v="ПАО Сбербанк"/>
    <s v="Краснодарский край, г.о. город-курорт Анапа, с Гай-Кодзор, ул Шаумяна, дом 77"/>
  </r>
  <r>
    <x v="10"/>
    <s v="Пятерочка 21780"/>
    <s v="ПАО Сбербанк"/>
    <s v="Краснодарский край, г.о. город-курорт Анапа, г Анапа, ул Восточная, 30"/>
  </r>
  <r>
    <x v="10"/>
    <s v="Пятерочка 22524"/>
    <s v="ПАО Сбербанк"/>
    <s v="Краснодарский край, г.о. город-курорт Анапа, с Джигинка, ул Центральная, 4Б"/>
  </r>
  <r>
    <x v="10"/>
    <s v="Пятерочка 21891"/>
    <s v="ПАО Сбербанк"/>
    <s v="Краснодарский край, г.о. город-курорт Анапа, ст-ца Гостагаевская, ул Советская, 74"/>
  </r>
  <r>
    <x v="10"/>
    <s v="Пятерочка 23128"/>
    <s v="ПАО Сбербанк"/>
    <s v="Краснодарский край, г.о. город-курорт Анапа, с Витязево, ул Московская, 2"/>
  </r>
  <r>
    <x v="10"/>
    <s v="Пятерочка 21280"/>
    <s v="ПАО Сбербанк"/>
    <s v="Краснодарский край, г.о. город-курорт Анапа, г Анапа, ул Крестьянская, 27"/>
  </r>
  <r>
    <x v="10"/>
    <s v="Пятерочка 23323"/>
    <s v="ПАО Сбербанк"/>
    <s v="Краснодарский край, г.о. город-курорт Анапа, г Анапа, ул Парковая, дом 67"/>
  </r>
  <r>
    <x v="10"/>
    <s v="VKUSVILL_6426_1"/>
    <s v="ПАО Сбербанк"/>
    <s v="Краснодарский край, г.о. город-курорт Анапа, г Анапа, ш Супсехское, 4 1"/>
  </r>
  <r>
    <x v="10"/>
    <s v="Пятерочка 23902"/>
    <s v="ПАО Сбербанк"/>
    <s v="Краснодарский край, г.о. город-курорт Анапа, г Анапа, ш Анапское, 32"/>
  </r>
  <r>
    <x v="10"/>
    <s v="Пятерочка 24150"/>
    <s v="ПАО Сбербанк"/>
    <s v="Краснодарский край, г.о. город-курорт Анапа, ст-ца Гостагаевская, ул Новороссийская, 65"/>
  </r>
  <r>
    <x v="10"/>
    <s v="Пятерочка 18963"/>
    <s v="ПАО Сбербанк"/>
    <s v="Краснодарский край, г.о. город-курорт Анапа, с Супсех, ул Советская, 1"/>
  </r>
  <r>
    <x v="10"/>
    <s v="Пятерочка 24508"/>
    <s v="ПАО Сбербанк"/>
    <s v="Краснодарский край, г.о. город-курорт Анапа, с Цибанобалка, ул Садовая, 116"/>
  </r>
  <r>
    <x v="10"/>
    <s v="VKUSVILL_6705_1"/>
    <s v="ПАО Сбербанк"/>
    <s v="Краснодарский край, г.о. город-курорт Анапа, г Анапа, ул Крымская, 216"/>
  </r>
  <r>
    <x v="10"/>
    <s v="Пятерочка 24688"/>
    <s v="ПАО Сбербанк"/>
    <s v="Краснодарский край, г.о. город-курорт Анапа, г Анапа, ул Шевченко, 3"/>
  </r>
  <r>
    <x v="10"/>
    <s v="Пятерочка 25044"/>
    <s v="ПАО Сбербанк"/>
    <s v="Краснодарский край, г.о. город-курорт Анапа, г Анапа, пр-кт Пионерский, 3Б"/>
  </r>
  <r>
    <x v="11"/>
    <s v="АЗС 23234"/>
    <s v="ПАО Банк &quot;ФК Открытие&quot;"/>
    <s v="Краснодарский край,г.о. город-курорт Геленджик,с. Архипо-Осиповка,ул. Ленина,д. 165"/>
  </r>
  <r>
    <x v="11"/>
    <s v="АЗС 23262"/>
    <s v="ПАО Банк &quot;ФК Открытие&quot;"/>
    <s v="Краснодарский край,г.о. город-курорт Геленджик,г. Геленджик,ул. Островского,д. 149А"/>
  </r>
  <r>
    <x v="11"/>
    <s v="АЗС 23006"/>
    <s v="ПАО Банк &quot;ФК Открытие&quot;"/>
    <s v="Краснодарский край,г.о. город-курорт Геленджик,г. Геленджик,ул. Бобрукова щель,д. 43"/>
  </r>
  <r>
    <x v="11"/>
    <m/>
    <s v="Банк &quot;ВБРР&quot; (АО)"/>
    <s v="Краснодарский край,г.о. город-курорт Геленджик,г. Геленджик,ул. Туристическая,д. 2"/>
  </r>
  <r>
    <x v="11"/>
    <s v="ПЯТЕРОЧКА 7444"/>
    <s v="ПАО Сбербанк"/>
    <s v="Краснодарский край, г.о. город-курорт Геленджик, г Геленджик, ул Приморская, 30А"/>
  </r>
  <r>
    <x v="11"/>
    <s v="ПЯТЕРОЧКА 10055"/>
    <s v="ПАО Сбербанк"/>
    <s v="Краснодарский край, г.о. город-курорт Геленджик, с Архипо-Осиповка, ул Ленина, 109"/>
  </r>
  <r>
    <x v="11"/>
    <s v="ПЯТЕРОЧКА 10922"/>
    <s v="ПАО Сбербанк"/>
    <s v="Краснодарский край, г.о. город-курорт Геленджик, г Геленджик, ул Суворова, 29"/>
  </r>
  <r>
    <x v="11"/>
    <s v="ПЕРЕКРЕСТОК КИРОВА"/>
    <s v="ПАО Сбербанк"/>
    <s v="Краснодарский край, г.о. город-курорт Геленджик, г Геленджик, ул Кирова, 30"/>
  </r>
  <r>
    <x v="11"/>
    <s v="ПЯТЕРОЧКА 11496"/>
    <s v="ПАО Сбербанк"/>
    <s v="Краснодарский край, г.о. город-курорт Геленджик, г Геленджик, пер Восточный, 42"/>
  </r>
  <r>
    <x v="11"/>
    <s v="ПЯТЕРОЧКА 12135"/>
    <s v="ПАО Сбербанк"/>
    <s v="Краснодарский край, г.о. город-курорт Геленджик, г Геленджик, ул Луначарского, 112"/>
  </r>
  <r>
    <x v="11"/>
    <s v="ПЯТЕРОЧКА 12820"/>
    <s v="ПАО Сбербанк"/>
    <s v="Краснодарский край, г.о. город-курорт Геленджик, г Геленджик, ул Солнцедарская, 8"/>
  </r>
  <r>
    <x v="11"/>
    <s v="Пятерочка 14272"/>
    <s v="ПАО Сбербанк"/>
    <s v="Краснодарский край, г.о. город-курорт Геленджик, г Геленджик, ул Просторная, 26"/>
  </r>
  <r>
    <x v="11"/>
    <s v="Перекресток Луначарского"/>
    <s v="ПАО Сбербанк"/>
    <s v="Краснодарский край, г.о. город-курорт Геленджик, г Геленджик, ул Луначарского, ЖК Алые па ЖК Алые па"/>
  </r>
  <r>
    <x v="11"/>
    <s v="Пятерочка 15056"/>
    <s v="ПАО Сбербанк"/>
    <s v="Краснодарский край, г.о. город-курорт Геленджик, г Геленджик, ул Островского, 149А  3"/>
  </r>
  <r>
    <x v="11"/>
    <s v="Пятерочка 14654"/>
    <s v="ПАО Сбербанк"/>
    <s v="Краснодарский край, г.о. город-курорт Геленджик, г Геленджик, ул Одесская, 1А"/>
  </r>
  <r>
    <x v="11"/>
    <s v="Пятерочка 16246"/>
    <s v="ПАО Сбербанк"/>
    <s v="Краснодарский край, г.о. город-курорт Геленджик, с Архипо-Осиповка, ул Вишневая, 31"/>
  </r>
  <r>
    <x v="11"/>
    <s v="Пятерочка 16212"/>
    <s v="ПАО Сбербанк"/>
    <s v="Краснодарский край, г.о. город-курорт Геленджик, г Геленджик, ул Пограничная, 1"/>
  </r>
  <r>
    <x v="11"/>
    <s v="Пятерочка 16351"/>
    <s v="ПАО Сбербанк"/>
    <s v="Краснодарский край, г.о. город-курорт Геленджик, с Кабардинка, ул Горная, 45"/>
  </r>
  <r>
    <x v="11"/>
    <s v="Пятерочка 14943"/>
    <s v="ПАО Сбербанк"/>
    <s v="Краснодарский край, г.о. город-курорт Геленджик, г Геленджик, ул Сурикова, 42"/>
  </r>
  <r>
    <x v="11"/>
    <s v="Пятерочка 17293"/>
    <s v="ПАО Сбербанк"/>
    <s v="Краснодарский край, г.о. город-курорт Геленджик, г Геленджик, ул Маршала Жукова, 3 3"/>
  </r>
  <r>
    <x v="11"/>
    <s v="Пятерочка 17014"/>
    <s v="ПАО Сбербанк"/>
    <s v="Краснодарский край, г.о. город-курорт Геленджик, г Геленджик, ул Крымская, 22 21"/>
  </r>
  <r>
    <x v="11"/>
    <s v="Пятерочка 17915"/>
    <s v="ПАО Сбербанк"/>
    <s v="Краснодарский край, г.о. город-курорт Геленджик, г Геленджик, пер Больничный, 1 16"/>
  </r>
  <r>
    <x v="11"/>
    <s v="Пятерочка 18160"/>
    <s v="ПАО Сбербанк"/>
    <s v="Краснодарский край, г.о. город-курорт Геленджик, г Геленджик, ул Туристическая, 2В"/>
  </r>
  <r>
    <x v="11"/>
    <s v="Пятерочка 19261"/>
    <s v="ПАО Сбербанк"/>
    <s v="Краснодарский край, г.о. город-курорт Геленджик, г Геленджик, ул Курортная, 14Б 1"/>
  </r>
  <r>
    <x v="11"/>
    <s v="Пятерочка 19362"/>
    <s v="ПАО Сбербанк"/>
    <s v="Краснодарский край, г.о. город-курорт Геленджик, г Геленджик, ул Верхняя, 4,лит.3"/>
  </r>
  <r>
    <x v="11"/>
    <s v="Пятерочка 19470"/>
    <s v="ПАО Сбербанк"/>
    <s v="Краснодарский край, г.о. город-курорт Геленджик, г Геленджик, ул Гоголя, д. 11Б,к.4"/>
  </r>
  <r>
    <x v="11"/>
    <s v="Пятерочка 19619"/>
    <s v="ПАО Сбербанк"/>
    <s v="Краснодарский край, г.о. город-курорт Геленджик, г Геленджик, ул Революционная, 11"/>
  </r>
  <r>
    <x v="11"/>
    <s v="Пятерочка 19760"/>
    <s v="ПАО Сбербанк"/>
    <s v="Краснодарский край, г.о. город-курорт Геленджик, г Геленджик, ул Островского, д 147"/>
  </r>
  <r>
    <x v="11"/>
    <s v="EVO_Диана"/>
    <s v="ПАО Сбербанк"/>
    <s v="Краснодарский край, г.о. город-курорт Геленджик, с Прасковеевка, ул Морская, 9"/>
  </r>
  <r>
    <x v="11"/>
    <s v="Пятерочка 20342"/>
    <s v="ПАО Сбербанк"/>
    <s v="Краснодарский край, г.о. город-курорт Геленджик, г Геленджик, ул Грибоедова, 9"/>
  </r>
  <r>
    <x v="11"/>
    <s v="Пятерочка 21065"/>
    <s v="ПАО Сбербанк"/>
    <s v="Краснодарский край, г.о. город-курорт Геленджик, г Геленджик, ул Красногвардейская, 34"/>
  </r>
  <r>
    <x v="11"/>
    <s v="Пятерочка 21133"/>
    <s v="ПАО Сбербанк"/>
    <s v="Краснодарский край, г.о. город-курорт Геленджик, с Кабардинка, ул Революционная, 78Б"/>
  </r>
  <r>
    <x v="11"/>
    <s v="Пятерочка 21323"/>
    <s v="ПАО Сбербанк"/>
    <s v="Краснодарский край, г.о. город-курорт Геленджик, с Кабардинка, ул Революционная, 24"/>
  </r>
  <r>
    <x v="11"/>
    <s v="Пятерочка 21143"/>
    <s v="ПАО Сбербанк"/>
    <s v="Краснодарский край, г.о. город-курорт Геленджик, г Геленджик, ул Туристическая, 4г 3"/>
  </r>
  <r>
    <x v="11"/>
    <s v="Пятерочка 14444"/>
    <s v="ПАО Сбербанк"/>
    <s v="Краснодарский край, г.о. город-курорт Геленджик, г Геленджик, ул Луначарского, 119"/>
  </r>
  <r>
    <x v="11"/>
    <s v="Пятерочка 21510"/>
    <s v="ПАО Сбербанк"/>
    <s v="Краснодарский край, г.о. город-курорт Геленджик, г Геленджик, мкр Парус, 22"/>
  </r>
  <r>
    <x v="11"/>
    <s v="VKUSVILL_5553_1"/>
    <s v="ПАО Сбербанк"/>
    <s v="Краснодарский край, г.о. город-курорт Геленджик, г Геленджик, ул Кирова, 5"/>
  </r>
  <r>
    <x v="11"/>
    <s v="Пятерочка 21200"/>
    <s v="ПАО Сбербанк"/>
    <s v="Краснодарский край, г.о. город-курорт Геленджик, г Геленджик, ул Островского, дом 115А"/>
  </r>
  <r>
    <x v="11"/>
    <s v="Пятерочка 22658"/>
    <s v="ПАО Сбербанк"/>
    <s v="Краснодарский край, г.о. город-курорт Геленджик, г Геленджик, ул Прасковеевская, 19"/>
  </r>
  <r>
    <x v="11"/>
    <s v="Пятерочка 22122"/>
    <s v="ПАО Сбербанк"/>
    <s v="Краснодарский край, г.о. город-курорт Геленджик, г Геленджик, ул Кирова, 107"/>
  </r>
  <r>
    <x v="11"/>
    <s v="Пятерочка 22230"/>
    <s v="ПАО Сбербанк"/>
    <s v="Краснодарский край, г.о. город-курорт Геленджик, г Геленджик, ул Курзальная, 39"/>
  </r>
  <r>
    <x v="11"/>
    <s v="Пятерочка 23116"/>
    <s v="ПАО Сбербанк"/>
    <s v="Краснодарский край, г.о. город-курорт Геленджик, с Береговое, ул Мира, 60"/>
  </r>
  <r>
    <x v="11"/>
    <s v="Пятерочка 23552"/>
    <s v="ПАО Сбербанк"/>
    <s v="Краснодарский край, г.о. город-курорт Геленджик, х Бетта, ул Подгорная, 8"/>
  </r>
  <r>
    <x v="12"/>
    <s v="АЗС 23156"/>
    <s v="ПАО Банк &quot;ФК Открытие&quot;"/>
    <s v="Краснодарский край,г.о. город-курорт Сочи,г. Сочи,ул. Урожайная,д. 4"/>
  </r>
  <r>
    <x v="12"/>
    <s v="АЗС 23169"/>
    <s v="ПАО Банк &quot;ФК Открытие&quot;"/>
    <s v="Краснодарский край,г.о. город-курорт Сочи,пгт. Красная Поляна,ул. Защитников Кавказа,д. 65/1"/>
  </r>
  <r>
    <x v="12"/>
    <s v="АЗС 23121"/>
    <s v="ПАО Банк &quot;ФК Открытие&quot;"/>
    <s v="Краснодарский край,г.о. город-курорт Сочи,г. Сочи,ул. Пластунская,д. 68"/>
  </r>
  <r>
    <x v="12"/>
    <s v="АЗС 23059"/>
    <s v="ПАО Банк &quot;ФК Открытие&quot;"/>
    <s v="Краснодарский край,г.о. город-курорт Сочи,г. Сочи,ул. Старонасыпная,д. 34/12"/>
  </r>
  <r>
    <x v="12"/>
    <s v="АЗС 23128"/>
    <s v="ПАО Банк &quot;ФК Открытие&quot;"/>
    <s v="Краснодарский край,г.о. город-курорт Сочи,с. Высокое,ул. Ивановская"/>
  </r>
  <r>
    <x v="12"/>
    <s v="АЗС 23129"/>
    <s v="ПАО Банк &quot;ФК Открытие&quot;"/>
    <s v="Краснодарский край,г.о. город-курорт Сочи,с. Веселое,ул. Мира,д. 2/2"/>
  </r>
  <r>
    <x v="12"/>
    <s v="АЗС 23132"/>
    <s v="ПАО Банк &quot;ФК Открытие&quot;"/>
    <s v="Краснодарский край,г.о. город-курорт Сочи,г. Сочи,ул. Шоссейная,д. 2А"/>
  </r>
  <r>
    <x v="12"/>
    <s v="АЗС 23125"/>
    <s v="ПАО Банк &quot;ФК Открытие&quot;"/>
    <s v="Краснодарский край,г.о. город-курорт Сочи,г. Сочи,ул. Параллельная,д. 4/1"/>
  </r>
  <r>
    <x v="12"/>
    <s v="АЗС 23171"/>
    <s v="ПАО Банк &quot;ФК Открытие&quot;"/>
    <s v="Краснодарский край,г.о. город-курорт Сочи,г. Сочи,ул. Виноградная,д. 220А"/>
  </r>
  <r>
    <x v="12"/>
    <s v="АЗС 23130"/>
    <s v="ПАО Банк &quot;ФК Открытие&quot;"/>
    <s v="Краснодарский край,г.о. город-курорт Сочи,г. Сочи,ул. Конституции СССР,д. 4А"/>
  </r>
  <r>
    <x v="12"/>
    <s v="АЗС 23037"/>
    <s v="ПАО Банк &quot;ФК Открытие&quot;"/>
    <s v="Краснодарский край,г.о. город-курорт Сочи,г. Сочи,ул. Батумское шоссе,д. 30А"/>
  </r>
  <r>
    <x v="12"/>
    <s v="АЗС 23123"/>
    <s v="ПАО Банк &quot;ФК Открытие&quot;"/>
    <s v="Краснодарский край,г.о. город-курорт Сочи,г. Сочи,ул. Горького,д. 61"/>
  </r>
  <r>
    <x v="12"/>
    <s v="АЗС 23122"/>
    <s v="ПАО Банк &quot;ФК Открытие&quot;"/>
    <s v="Краснодарский край,г.о. город-курорт Сочи,г. Сочи,ул. Транспортная р-н Хостинский,д. 57"/>
  </r>
  <r>
    <x v="12"/>
    <s v="АЗС 23170"/>
    <s v="ПАО Банк &quot;ФК Открытие&quot;"/>
    <s v="Краснодарский край,г.о. город-курорт Сочи,г. Сочи,ул. Ленина,д. 276"/>
  </r>
  <r>
    <x v="12"/>
    <s v="АЗС 23366"/>
    <s v="ПАО Банк &quot;ФК Открытие&quot;"/>
    <s v="Краснодарский край,г.о. город-курорт Сочи,г. Сочи,ул. Транспортная р-н Хостинский,д. 183"/>
  </r>
  <r>
    <x v="12"/>
    <m/>
    <s v="ПАО &quot;Промсвязьбанк&quot;"/>
    <s v="Краснодарский край, г.о. город-курорт Сочи, г Сочи, ул Крымская, д. 30/1"/>
  </r>
  <r>
    <x v="12"/>
    <m/>
    <s v="ПАО &quot;Промсвязьбанк&quot;"/>
    <s v="Краснодарский край, г.о. город-курорт Сочи, с Барановка, ул Армянская, д. 41/6"/>
  </r>
  <r>
    <x v="12"/>
    <s v="АЗК №62"/>
    <s v="Банк &quot;ВБРР&quot; (АО)"/>
    <s v="Краснодарский край,г.о. город-курорт Сочи,г. Сочи,ул. Победы,д. 2"/>
  </r>
  <r>
    <x v="12"/>
    <m/>
    <s v="Банк &quot;ВБРР&quot; (АО)"/>
    <s v="Краснодарский край,г.о. город-курорт Сочи,г. Сочи,ул. Авиационная,д. 17/6"/>
  </r>
  <r>
    <x v="12"/>
    <s v="АЗК №151 КНП"/>
    <s v="Банк &quot;ВБРР&quot; (АО)"/>
    <s v="Краснодарский край,г.о. город-курорт Сочи,г. Сочи,ул. Энергетиков"/>
  </r>
  <r>
    <x v="12"/>
    <s v="АЗК №154 КНП"/>
    <s v="Банк &quot;ВБРР&quot; (АО)"/>
    <s v="Краснодарский край,г.о. город-курорт Сочи,г. Сочи,р-н Хостинский,ул. Транспортная,д. 90"/>
  </r>
  <r>
    <x v="12"/>
    <s v="АЗК №155 КНП"/>
    <s v="Банк &quot;ВБРР&quot; (АО)"/>
    <s v="Краснодарский край,г.о. город-курорт Сочи,г. Сочи,ул. Энергетиков,д. 30"/>
  </r>
  <r>
    <x v="12"/>
    <s v="АЗК №152 КНП"/>
    <s v="Банк &quot;ВБРР&quot; (АО)"/>
    <s v="Краснодарский край,г.о. город-курорт Сочи,г. Сочи,ул. Пластунская,д. 157/5"/>
  </r>
  <r>
    <x v="12"/>
    <m/>
    <s v="Банк &quot;ВБРР&quot; (АО)"/>
    <s v="Краснодарский край,г.о. город-курорт Сочи,г. Сочи,ул. Новороссийское шоссе,д. 1А"/>
  </r>
  <r>
    <x v="12"/>
    <m/>
    <s v="Банк &quot;ВБРР&quot; (АО)"/>
    <s v="Краснодарский край,г.о. город-курорт Сочи,г. Сочи,ул. Виноградная,д. 272"/>
  </r>
  <r>
    <x v="12"/>
    <m/>
    <s v="Банк &quot;ВБРР&quot; (АО)"/>
    <s v="Краснодарский край,г.о. город-курорт Сочи,г. Сочи,ул. Главная,д. 64а/1"/>
  </r>
  <r>
    <x v="12"/>
    <m/>
    <s v="Банк &quot;ВБРР&quot; (АО)"/>
    <s v="Краснодарский край,г.о. город-курорт Сочи,г. Сочи,ул. Магнитогорская,д. 4Д"/>
  </r>
  <r>
    <x v="12"/>
    <m/>
    <s v="Банк &quot;ВБРР&quot; (АО)"/>
    <s v="Краснодарский край,г.о. город-курорт Сочи,г. Сочи,ул. Виноградная,д. 85Д"/>
  </r>
  <r>
    <x v="12"/>
    <s v="АЗК №149 КНП"/>
    <s v="Банк &quot;ВБРР&quot; (АО)"/>
    <s v="Краснодарский край,г.о. город-курорт Сочи,г. Сочи,ул. Мира"/>
  </r>
  <r>
    <x v="12"/>
    <m/>
    <s v="Банк &quot;ВБРР&quot; (АО)"/>
    <s v="Краснодарский край,г.о. город-курорт Сочи,г. Сочи,ул. Ленина,д. 286"/>
  </r>
  <r>
    <x v="12"/>
    <m/>
    <s v="Банк &quot;ВБРР&quot; (АО)"/>
    <s v="Краснодарский край,г.о. город-курорт Сочи,г. Сочи,ул. Володарского,д. 4"/>
  </r>
  <r>
    <x v="12"/>
    <m/>
    <s v="Банк &quot;ВБРР&quot; (АО)"/>
    <s v="Краснодарский край,г.о. город-курорт Сочи,г. Сочи,ул. Магринская"/>
  </r>
  <r>
    <x v="12"/>
    <m/>
    <s v="Банк &quot;ВБРР&quot; (АО)"/>
    <s v="Краснодарский край,г.о. город-курорт Сочи,пгт. Красная Поляна,ул. Защитников Кавказа,д. 80,корпус А"/>
  </r>
  <r>
    <x v="12"/>
    <m/>
    <s v="Банк &quot;ВБРР&quot; (АО)"/>
    <s v="Краснодарский край,г.о. город-курорт Сочи,с. Беранда"/>
  </r>
  <r>
    <x v="12"/>
    <s v="АЗК №153 КНП"/>
    <s v="Банк &quot;ВБРР&quot; (АО)"/>
    <s v="Краснодарский край,ф.т. Сириус,пгт. Сириус,пр-кт Олимпийский,д. 53"/>
  </r>
  <r>
    <x v="12"/>
    <s v="АЗК №157 КНП"/>
    <s v="Банк &quot;ВБРР&quot; (АО)"/>
    <s v="Краснодарский край,ф.т. Сириус,пгт. Сириус,ул. Урожайная,д. 71Г"/>
  </r>
  <r>
    <x v="12"/>
    <s v="ПЯТЕРОЧКА 4935"/>
    <s v="ПАО Сбербанк"/>
    <s v="Краснодарский край, г.о. город-курорт Сочи, с Орел-Изумруд, ул Банановая, 9/2"/>
  </r>
  <r>
    <x v="12"/>
    <s v="ПЯТЕРОЧКА 4537"/>
    <s v="ПАО Сбербанк"/>
    <s v="Краснодарский край, г.о. город-курорт Сочи, г Сочи, ул Макаренко, 16"/>
  </r>
  <r>
    <x v="12"/>
    <s v="ПЯТЕРОЧКА 5324"/>
    <s v="ПАО Сбербанк"/>
    <s v="Краснодарский край, г.о. город-курорт Сочи, г Сочи, ул Перспективная, 6"/>
  </r>
  <r>
    <x v="12"/>
    <s v="ПЯТЕРОЧКА 5497"/>
    <s v="ПАО Сбербанк"/>
    <s v="Краснодарский край, г.о. город-курорт Сочи, г Сочи, ул Параллельная, 10"/>
  </r>
  <r>
    <x v="12"/>
    <s v="ПЯТЕРОЧКА 5930"/>
    <s v="ПАО Сбербанк"/>
    <s v="Краснодарский край, г.о. город-курорт Сочи, с Эстосадок, ул Эстонская, 27"/>
  </r>
  <r>
    <x v="12"/>
    <s v="ПЯТЕРОЧКА 5526"/>
    <s v="ПАО Сбербанк"/>
    <s v="Краснодарский край, г.о. город-курорт Сочи, г Сочи, ул Сухумское шоссе, 22Б"/>
  </r>
  <r>
    <x v="12"/>
    <s v="ПЯТЕРОЧКА 6691"/>
    <s v="ПАО Сбербанк"/>
    <s v="Краснодарский край, г.о. город-курорт Сочи, с Орел-Изумруд, ул Петрозаводская, 2"/>
  </r>
  <r>
    <x v="12"/>
    <s v="ПЯТЕРОЧКА 4799"/>
    <s v="ПАО Сбербанк"/>
    <s v="Краснодарский край, г.о. город-курорт Сочи, г Сочи, ул Красных партизан, 3/1"/>
  </r>
  <r>
    <x v="12"/>
    <s v="ПЯТЕРОЧКА 6876"/>
    <s v="ПАО Сбербанк"/>
    <s v="Краснодарский край, г.о. город-курорт Сочи, г Сочи, ул Новогорная, 1А"/>
  </r>
  <r>
    <x v="12"/>
    <s v="ПЯТЕРОЧКА 7496"/>
    <s v="ПАО Сбербанк"/>
    <s v="Краснодарский край, г.о. город-курорт Сочи, г Сочи, ул Каспийская, 44"/>
  </r>
  <r>
    <x v="12"/>
    <s v="ПЯТЕРОЧКА 7823"/>
    <s v="ПАО Сбербанк"/>
    <s v="Краснодарский край, г.о. город-курорт Сочи, г Сочи, ул Львовская, 92/39"/>
  </r>
  <r>
    <x v="12"/>
    <s v="ПЯТЕРОЧКА 7889"/>
    <s v="ПАО Сбербанк"/>
    <s v="Краснодарский край, г.о. город-курорт Сочи, г Сочи, ул Труда, 23В"/>
  </r>
  <r>
    <x v="12"/>
    <s v="ПЯТЕРОЧКА 7993"/>
    <s v="ПАО Сбербанк"/>
    <s v="Краснодарский край, г.о. город-курорт Сочи, г Сочи, ул Искры, 64В"/>
  </r>
  <r>
    <x v="12"/>
    <s v="ПЯТЕРОЧКА 8715"/>
    <s v="ПАО Сбербанк"/>
    <s v="Краснодарский край, г.о. город-курорт Сочи, пгт Красная Поляна, ул Защитников Кавказа, 57"/>
  </r>
  <r>
    <x v="12"/>
    <s v="ПЕРЕКРЕСТОК РОЗАХУТОР"/>
    <s v="ПАО Сбербанк"/>
    <s v="Краснодарский край, г.о. город-курорт Сочи, пгт Красная Поляна, Набережная Лаванда ул,2"/>
  </r>
  <r>
    <x v="12"/>
    <s v="ПЯТЕРОЧКА 10060"/>
    <s v="ПАО Сбербанк"/>
    <s v="Краснодарский край, г.о. город-курорт Сочи, г Сочи, ул Демократическая, 53А"/>
  </r>
  <r>
    <x v="12"/>
    <s v="ПЯТЕРОЧКА 8737"/>
    <s v="ПАО Сбербанк"/>
    <s v="Краснодарский край, г.о. город-курорт Сочи, г Сочи, ул Мира, 27"/>
  </r>
  <r>
    <x v="12"/>
    <s v="ПЯТЕРОЧКА 10033"/>
    <s v="ПАО Сбербанк"/>
    <s v="Краснодарский край, г.о. город-курорт Сочи, г Сочи, ул Аэродромная, 2/19"/>
  </r>
  <r>
    <x v="12"/>
    <s v="ПЯТЕРОЧКА 10254"/>
    <s v="ПАО Сбербанк"/>
    <s v="Краснодарский край, г.о. город-курорт Сочи, г Сочи, ул Краснодонская, 44 44"/>
  </r>
  <r>
    <x v="12"/>
    <s v="ПЯТЕРОЧКА 10678"/>
    <s v="ПАО Сбербанк"/>
    <s v="Краснодарский край, г.о. город-курорт Сочи, г Сочи, ул Куйбышева, 19"/>
  </r>
  <r>
    <x v="12"/>
    <s v="ПЯТЕРОЧКА 6423"/>
    <s v="ПАО Сбербанк"/>
    <s v="Краснодарский край, г.о. город-курорт Сочи, г Сочи, ул Пирогова, 28/3 28/3"/>
  </r>
  <r>
    <x v="12"/>
    <s v="ПЯТЕРОЧКА 10878"/>
    <s v="ПАО Сбербанк"/>
    <s v="Краснодарский край, г.о. город-курорт Сочи, г Сочи, ул Чекменева, 20"/>
  </r>
  <r>
    <x v="12"/>
    <s v="ПЯТЕРОЧКА 10908"/>
    <s v="ПАО Сбербанк"/>
    <s v="Краснодарский край, г.о. город-курорт Сочи, г Сочи, ул О.Кошевого, 1"/>
  </r>
  <r>
    <x v="12"/>
    <s v="ПЯТЕРОЧКА 4580"/>
    <s v="ПАО Сбербанк"/>
    <s v="Краснодарский край, г.о. город-курорт Сочи, г Сочи, ул Донская, 9а, 1"/>
  </r>
  <r>
    <x v="12"/>
    <s v="ПЯТЕРОЧКА 11578"/>
    <s v="ПАО Сбербанк"/>
    <s v="Краснодарский край, г.о. город-курорт Сочи, г Сочи, ул Гастелло, 19"/>
  </r>
  <r>
    <x v="12"/>
    <s v="ПЯТЕРОЧКА 5358"/>
    <s v="ПАО Сбербанк"/>
    <s v="Краснодарский край, г.о. город-курорт Сочи, г Сочи, ул Цветочная, 17/5"/>
  </r>
  <r>
    <x v="12"/>
    <s v="ПЯТЕРОЧКА 11506"/>
    <s v="ПАО Сбербанк"/>
    <s v="Краснодарский край, г.о. город-курорт Сочи, г Сочи, ул Главная, 111/5"/>
  </r>
  <r>
    <x v="12"/>
    <s v="ПЯТЕРОЧКА 11739"/>
    <s v="ПАО Сбербанк"/>
    <s v="Краснодарский край, г.о. город-курорт Сочи, г Сочи, ул Коммунальная, 39"/>
  </r>
  <r>
    <x v="12"/>
    <s v="ПЯТЕРОЧКА 12222"/>
    <s v="ПАО Сбербанк"/>
    <s v="Краснодарский край, г.о. город-курорт Сочи, г Сочи, ул Ростовская, 14"/>
  </r>
  <r>
    <x v="12"/>
    <s v="ПЯТЕРОЧКА 11890"/>
    <s v="ПАО Сбербанк"/>
    <s v="Краснодарский край, г.о. город-курорт Сочи, г Сочи, ул Кирпичная, 2  1"/>
  </r>
  <r>
    <x v="12"/>
    <s v="ПЯТЕРОЧКА 12918"/>
    <s v="ПАО Сбербанк"/>
    <s v="Краснодарский край, г.о. город-курорт Сочи, г Сочи, ул Гвардейская, 34 ПОМ 4"/>
  </r>
  <r>
    <x v="12"/>
    <s v="ПЯТЕРОЧКА 13101"/>
    <s v="ПАО Сбербанк"/>
    <s v="Краснодарский край, г.о. город-курорт Сочи, с Высокое, ул Ивановская, 2"/>
  </r>
  <r>
    <x v="12"/>
    <s v="ПЯТЕРОЧКА 13099"/>
    <s v="ПАО Сбербанк"/>
    <s v="Краснодарский край, г.о. город-курорт Сочи, г Сочи, ул Гайдара, 20А"/>
  </r>
  <r>
    <x v="12"/>
    <s v="ПЯТЕРОЧКА 13402"/>
    <s v="ПАО Сбербанк"/>
    <s v="Краснодарский край, г.о. город-курорт Сочи, г Сочи, ул Транспортная, 74Б"/>
  </r>
  <r>
    <x v="12"/>
    <s v="ПЯТЕРОЧКА 13404"/>
    <s v="ПАО Сбербанк"/>
    <s v="Краснодарский край, г.о. город-курорт Сочи, с Высокое, ул Ивановская, 2А"/>
  </r>
  <r>
    <x v="12"/>
    <s v="ПЯТЕРОЧКА 13396"/>
    <s v="ПАО Сбербанк"/>
    <s v="Краснодарский край, г.о. город-курорт Сочи, г Сочи, ул Пластунская, 34"/>
  </r>
  <r>
    <x v="12"/>
    <s v="ПЯТЕРОЧКА 12840"/>
    <s v="ПАО Сбербанк"/>
    <s v="Краснодарский край, г.о. город-курорт Сочи, г Сочи, ул Веселая, 77/10"/>
  </r>
  <r>
    <x v="12"/>
    <s v="Пятерочка 11671"/>
    <s v="ПАО Сбербанк"/>
    <s v="Краснодарский край, г.о. город-курорт Сочи, с Краевско-Армянское, ул Измайловская, 1"/>
  </r>
  <r>
    <x v="12"/>
    <s v="Пятерочка 13660"/>
    <s v="ПАО Сбербанк"/>
    <s v="Краснодарский край, г.о. город-курорт Сочи, г Сочи, ул Львовская, 1"/>
  </r>
  <r>
    <x v="12"/>
    <s v="Пятерочка 13984"/>
    <s v="ПАО Сбербанк"/>
    <s v="Краснодарский край, г.о. город-курорт Сочи, г Сочи, ул Троицкая, 46"/>
  </r>
  <r>
    <x v="12"/>
    <s v="Пятерочка 13233"/>
    <s v="ПАО Сбербанк"/>
    <s v="Краснодарский край, г.о. город-курорт Сочи, г Сочи, снт Вишневый-2, 89"/>
  </r>
  <r>
    <x v="12"/>
    <s v="Пятерочка 13966"/>
    <s v="ПАО Сбербанк"/>
    <s v="Краснодарский край, г.о. город-курорт Сочи, г Сочи, ул Бытха, 2/1"/>
  </r>
  <r>
    <x v="12"/>
    <s v="Пятерочка 14099"/>
    <s v="ПАО Сбербанк"/>
    <s v="Краснодарский край, г.о. город-курорт Сочи, г Сочи, ул Таврическая, 7"/>
  </r>
  <r>
    <x v="12"/>
    <s v="Пятерочка 11106"/>
    <s v="ПАО Сбербанк"/>
    <s v="Краснодарский край, г.о. город-курорт Сочи, г Сочи, снт Прохлада, ул Тимирязева СЖТ Прохлада, 52 52"/>
  </r>
  <r>
    <x v="12"/>
    <s v="Пятерочка 14635"/>
    <s v="ПАО Сбербанк"/>
    <s v="Краснодарский край, г.о. город-курорт Сочи, г Сочи, ул Демократическая, 45"/>
  </r>
  <r>
    <x v="12"/>
    <s v="Пятерочка 14801"/>
    <s v="ПАО Сбербанк"/>
    <s v="Краснодарский край, г.о. город-курорт Сочи, г Сочи, ул Полтавская, 30б"/>
  </r>
  <r>
    <x v="12"/>
    <s v="Пятерочка 12215"/>
    <s v="ПАО Сбербанк"/>
    <s v="Краснодарский край, г.о. город-курорт Сочи, г Сочи, ул Декабристов, 167Е"/>
  </r>
  <r>
    <x v="12"/>
    <s v="Пятерочка 15078"/>
    <s v="ПАО Сбербанк"/>
    <s v="Краснодарский край, г.о. город-курорт Сочи, с Краевско-Армянское, ул Измайловская, 36/9"/>
  </r>
  <r>
    <x v="12"/>
    <s v="Пятерочка 15418"/>
    <s v="ПАО Сбербанк"/>
    <s v="Краснодарский край, г.о. город-курорт Сочи, с Ордынка, ул Барановское шоссе, 24 24"/>
  </r>
  <r>
    <x v="12"/>
    <s v="Пятерочка 15840"/>
    <s v="ПАО Сбербанк"/>
    <s v="Краснодарский край, г.о. город-курорт Сочи, г Сочи, ул Каспийская, 8"/>
  </r>
  <r>
    <x v="12"/>
    <s v="Пятерочка 15717"/>
    <s v="ПАО Сбербанк"/>
    <s v="Краснодарский край, г.о. город-курорт Сочи, г Сочи, ул Учительская, 33"/>
  </r>
  <r>
    <x v="12"/>
    <s v="Пятерочка 16322"/>
    <s v="ПАО Сбербанк"/>
    <s v="Краснодарский край, г.о. город-курорт Сочи, г Сочи, ул Павлова, 75А"/>
  </r>
  <r>
    <x v="12"/>
    <s v="Пятерочка 16413"/>
    <s v="ПАО Сбербанк"/>
    <s v="Краснодарский край, г.о. город-курорт Сочи, г Сочи, ул Ленинградская, 23"/>
  </r>
  <r>
    <x v="12"/>
    <s v="Пятерочка 16393"/>
    <s v="ПАО Сбербанк"/>
    <s v="Краснодарский край, г.о. город-курорт Сочи, г Сочи, ул Российская, 2Б"/>
  </r>
  <r>
    <x v="12"/>
    <s v="Пятерочка 15373"/>
    <s v="ПАО Сбербанк"/>
    <s v="Краснодарский край, г.о. город-курорт Сочи, г Сочи, ул Ленина, 2/203 2/203"/>
  </r>
  <r>
    <x v="12"/>
    <s v="Пятерочка 13628"/>
    <s v="ПАО Сбербанк"/>
    <s v="Краснодарский край, г.о. город-курорт Сочи, г Сочи, ул Центральная, 95"/>
  </r>
  <r>
    <x v="12"/>
    <s v="Пятерочка 15158"/>
    <s v="ПАО Сбербанк"/>
    <s v="Краснодарский край, г.о. город-курорт Сочи, г Сочи, ул Звездная, 3/1"/>
  </r>
  <r>
    <x v="12"/>
    <s v="Пятерочка 17326"/>
    <s v="ПАО Сбербанк"/>
    <s v="Краснодарский край, г.о. город-курорт Сочи, г Сочи, ул Гастелло, 30А"/>
  </r>
  <r>
    <x v="12"/>
    <s v="Пятерочка 17627"/>
    <s v="ПАО Сбербанк"/>
    <s v="Краснодарский край, г.о. город-курорт Сочи, с Верхний Юрт, ул Абовяна, 26"/>
  </r>
  <r>
    <x v="12"/>
    <s v="Пятерочка 17314"/>
    <s v="ПАО Сбербанк"/>
    <s v="Краснодарский край, г.о. город-курорт Сочи, с Верхневеселое, ул Черновицкая, 1"/>
  </r>
  <r>
    <x v="12"/>
    <s v="Пятерочка 16681"/>
    <s v="ПАО Сбербанк"/>
    <s v="Краснодарский край, г.о. город-курорт Сочи, с Верхний Юрт, ул Абовяна, уч. 92"/>
  </r>
  <r>
    <x v="12"/>
    <s v="Пятерочка 12405"/>
    <s v="ПАО Сбербанк"/>
    <s v="Краснодарский край, г.о. город-курорт Сочи, с Веселое, ул Мира, д. 5"/>
  </r>
  <r>
    <x v="12"/>
    <s v="Пятерочка 17760"/>
    <s v="ПАО Сбербанк"/>
    <s v="Краснодарский край, г.о. город-курорт Сочи, г Сочи, ул Водораздельная, 2"/>
  </r>
  <r>
    <x v="12"/>
    <s v="Пятерочка 17250"/>
    <s v="ПАО Сбербанк"/>
    <s v="Краснодарский край, г.о. город-курорт Сочи, г Сочи, ул Чехова, 52Д"/>
  </r>
  <r>
    <x v="12"/>
    <s v="Перекресток Мандарин"/>
    <s v="ПАО Сбербанк"/>
    <s v="Краснодарский край, г.о. город-курорт Сочи, г Сочи, ул Бестужева, 1/1"/>
  </r>
  <r>
    <x v="12"/>
    <s v="Пятерочка 17929"/>
    <s v="ПАО Сбербанк"/>
    <s v="Краснодарский край, г.о. город-курорт Сочи, г Сочи, ул Виноградная, 183"/>
  </r>
  <r>
    <x v="12"/>
    <s v="Пятерочка 17766"/>
    <s v="ПАО Сбербанк"/>
    <s v="Краснодарский край, г.о. город-курорт Сочи, г Сочи, ул Войкова, 20"/>
  </r>
  <r>
    <x v="12"/>
    <s v="Пятерочка 18156"/>
    <s v="ПАО Сбербанк"/>
    <s v="Краснодарский край, г.о. город-курорт Сочи, г Сочи, ул 65 лет Победы, 50"/>
  </r>
  <r>
    <x v="12"/>
    <s v="Пятерочка 18113"/>
    <s v="ПАО Сбербанк"/>
    <s v="Краснодарский край, г.о. город-курорт Сочи, г Сочи, ул Нижнеимеретинская, 133"/>
  </r>
  <r>
    <x v="12"/>
    <s v="Пятерочка 17945"/>
    <s v="ПАО Сбербанк"/>
    <s v="Краснодарский край, г.о. город-курорт Сочи, г Сочи, ул Просвещения, 155"/>
  </r>
  <r>
    <x v="12"/>
    <s v="Пятерочка 18679"/>
    <s v="ПАО Сбербанк"/>
    <s v="Краснодарский край, г.о. город-курорт Сочи, г Сочи, ул Листопадная, 57"/>
  </r>
  <r>
    <x v="12"/>
    <s v="Пятерочка 18329"/>
    <s v="ПАО Сбербанк"/>
    <s v="Краснодарский край, г.о. город-курорт Сочи, г Сочи, ул Батумское шоссе, 63"/>
  </r>
  <r>
    <x v="12"/>
    <s v="ПЕРЕКРЕСТОК"/>
    <s v="ПАО Сбербанк"/>
    <s v="Краснодарский край, г.о. город-курорт Сочи, г Сочи, ул Учительская, 6"/>
  </r>
  <r>
    <x v="12"/>
    <s v="Пятерочка 18690"/>
    <s v="ПАО Сбербанк"/>
    <s v="Краснодарский край, г.о. город-курорт Сочи, г Сочи, ул Победы, 167"/>
  </r>
  <r>
    <x v="12"/>
    <s v="ПЯТЕРОЧКА 4499"/>
    <s v="ПАО Сбербанк"/>
    <s v="Краснодарский край, г.о. город-курорт Сочи, г Сочи, ул Транспортная, 76/5 76/5"/>
  </r>
  <r>
    <x v="12"/>
    <s v="Пятерочка 18836"/>
    <s v="ПАО Сбербанк"/>
    <s v="Краснодарский край, г.о. город-курорт Сочи, г Сочи, ул Гастелло, 21"/>
  </r>
  <r>
    <x v="12"/>
    <s v="Пятерочка 18953"/>
    <s v="ПАО Сбербанк"/>
    <s v="Краснодарский край, г.о. город-курорт Сочи, г Сочи, пер Дагомысский, 18 2"/>
  </r>
  <r>
    <x v="12"/>
    <s v="Пятерочка 18936"/>
    <s v="ПАО Сбербанк"/>
    <s v="Краснодарский край, г.о. город-курорт Сочи, г Сочи, ул Полтавская, д. 54"/>
  </r>
  <r>
    <x v="12"/>
    <s v="Пятерочка 19052"/>
    <s v="ПАО Сбербанк"/>
    <s v="Краснодарский край, г.о. город-курорт Сочи, г Сочи, ул Тепличная, д. 18 А"/>
  </r>
  <r>
    <x v="12"/>
    <s v="Пятерочка 19208"/>
    <s v="ПАО Сбербанк"/>
    <s v="Краснодарский край, г.о. город-курорт Сочи, пгт Красная Поляна, ул Защитников Кавказа, 1"/>
  </r>
  <r>
    <x v="12"/>
    <s v="Пятерочка 18494"/>
    <s v="ПАО Сбербанк"/>
    <s v="Краснодарский край, г.о. город-курорт Сочи, г Сочи, ул Летняя, 11  п.Дагомыс"/>
  </r>
  <r>
    <x v="12"/>
    <s v="Пятерочка 14411"/>
    <s v="ПАО Сбербанк"/>
    <s v="Краснодарский край, г.о. город-курорт Сочи, г Сочи, пер Павлова, 4А"/>
  </r>
  <r>
    <x v="12"/>
    <s v="Пятерочка 19538"/>
    <s v="ПАО Сбербанк"/>
    <s v="Краснодарский край, г.о. город-курорт Сочи, г Сочи, ул Виноградная, 22/1"/>
  </r>
  <r>
    <x v="12"/>
    <s v="Перекресток СМ СОЧ"/>
    <s v="ПАО Сбербанк"/>
    <s v="Краснодарский край, г.о. город-курорт Сочи, г Сочи, ул Северная, 6"/>
  </r>
  <r>
    <x v="12"/>
    <s v="Пятерочка 18164"/>
    <s v="ПАО Сбербанк"/>
    <s v="Краснодарский край, г.о. город-курорт Сочи, г Сочи, ул Череповецкая, 4А"/>
  </r>
  <r>
    <x v="12"/>
    <s v="Пятерочка 18026"/>
    <s v="ПАО Сбербанк"/>
    <s v="Краснодарский край, г.о. город-курорт Сочи, г Сочи, ул Вишневая, 5А"/>
  </r>
  <r>
    <x v="12"/>
    <s v="Пятерочка 19613"/>
    <s v="ПАО Сбербанк"/>
    <s v="Краснодарский край, г.о. город-курорт Сочи, г Сочи, ул Верхнеизвестинская, 30"/>
  </r>
  <r>
    <x v="12"/>
    <s v="Пятерочка 19065"/>
    <s v="ПАО Сбербанк"/>
    <s v="Краснодарский край, г.о. город-курорт Сочи, с Барановка, ул Высокогорная, б/н"/>
  </r>
  <r>
    <x v="12"/>
    <s v="ПЯТЕРОЧКА 5527"/>
    <s v="ПАО Сбербанк"/>
    <s v="Краснодарский край, г.о. город-курорт Сочи, г Сочи, ул Тоннельная, 23Б 23Б"/>
  </r>
  <r>
    <x v="12"/>
    <s v="Пятерочка 20055"/>
    <s v="ПАО Сбербанк"/>
    <s v="Краснодарский край, г.о. город-курорт Сочи, г Сочи, ул Речная, 2"/>
  </r>
  <r>
    <x v="12"/>
    <s v="Пятерочка 19782"/>
    <s v="ПАО Сбербанк"/>
    <s v="Краснодарский край, г.о. город-курорт Сочи, г Сочи, ул Воровского, д 6"/>
  </r>
  <r>
    <x v="12"/>
    <s v="Пятерочка 20135"/>
    <s v="ПАО Сбербанк"/>
    <s v="Краснодарский край, г.о. город-курорт Сочи, г Сочи, ул Платановая, 43/3"/>
  </r>
  <r>
    <x v="12"/>
    <s v="Пятерочка 20440"/>
    <s v="ПАО Сбербанк"/>
    <s v="Краснодарский край, г.о. город-курорт Сочи, г Сочи, ул Чекменева, бн Хостинский р-н"/>
  </r>
  <r>
    <x v="12"/>
    <s v="Пятерочка 18798"/>
    <s v="ПАО Сбербанк"/>
    <s v="Краснодарский край, г.о. город-курорт Сочи, г Сочи, ул Декабристов, 18"/>
  </r>
  <r>
    <x v="12"/>
    <s v="Пятерочка 20357"/>
    <s v="ПАО Сбербанк"/>
    <s v="Краснодарский край, г.о. город-курорт Сочи, г Сочи, ул Молокова, 5"/>
  </r>
  <r>
    <x v="12"/>
    <s v="Пятерочка 18601"/>
    <s v="ПАО Сбербанк"/>
    <s v="Краснодарский край, г.о. город-курорт Сочи, с Раздольное, ул Тепличная, 35Б"/>
  </r>
  <r>
    <x v="12"/>
    <s v="Пятерочка 20575"/>
    <s v="ПАО Сбербанк"/>
    <s v="Краснодарский край, г.о. город-курорт Сочи, г Сочи, ул Красноармейская, 3"/>
  </r>
  <r>
    <x v="12"/>
    <s v="Пятерочка 15280"/>
    <s v="ПАО Сбербанк"/>
    <s v="Краснодарский край, г.о. город-курорт Сочи, г Сочи, ул Армавирская, 56"/>
  </r>
  <r>
    <x v="12"/>
    <s v="Пятерочка 20826"/>
    <s v="ПАО Сбербанк"/>
    <s v="Краснодарский край, г.о. город-курорт Сочи, с Верхневеселое, ул Черновицкая, 111"/>
  </r>
  <r>
    <x v="12"/>
    <s v="Пятерочка 20658"/>
    <s v="ПАО Сбербанк"/>
    <s v="Краснодарский край, г.о. город-курорт Сочи, г Сочи, ул Малышева, 14"/>
  </r>
  <r>
    <x v="12"/>
    <s v="Пятерочка 20713"/>
    <s v="ПАО Сбербанк"/>
    <s v="Краснодарский край, г.о. город-курорт Сочи, с Верхний Юрт, ул Абовяна, 90А"/>
  </r>
  <r>
    <x v="12"/>
    <s v="Пятерочка 20814"/>
    <s v="ПАО Сбербанк"/>
    <s v="Краснодарский край, г.о. город-курорт Сочи, г Сочи, ул Советская, 42/2"/>
  </r>
  <r>
    <x v="12"/>
    <s v="VKUSVILL 4800_2"/>
    <s v="ПАО Сбербанк"/>
    <s v="Краснодарский край, г.о. город-курорт Сочи, г Сочи, ул Воровского, Дом 6"/>
  </r>
  <r>
    <x v="12"/>
    <s v="Пятерочка 20927"/>
    <s v="ПАО Сбербанк"/>
    <s v="Краснодарский край, г.о. город-курорт Сочи, г Сочи, ул Гайдара, 22 1"/>
  </r>
  <r>
    <x v="12"/>
    <s v="Пятерочка 20107"/>
    <s v="ПАО Сбербанк"/>
    <s v="Краснодарский край, г.о. город-курорт Сочи, г Сочи, пер Трунова, дом 7"/>
  </r>
  <r>
    <x v="12"/>
    <s v="Перекресток Гастелло био"/>
    <s v="ПАО Сбербанк"/>
    <s v="Краснодарский край, г.о. город-курорт Сочи, г Сочи, ул Гастелло, 27 1"/>
  </r>
  <r>
    <x v="12"/>
    <s v="Перекресток Сокол био"/>
    <s v="ПАО Сбербанк"/>
    <s v="Краснодарский край, г.о. город-курорт Сочи, г Сочи, пер Горького, 22"/>
  </r>
  <r>
    <x v="12"/>
    <s v="Перекресток Шале био"/>
    <s v="ПАО Сбербанк"/>
    <s v="Краснодарский край, г.о. город-курорт Сочи, с Эстосадок, ул Эстонская, дом 105"/>
  </r>
  <r>
    <x v="12"/>
    <s v="Пятерочка 19370"/>
    <s v="ПАО Сбербанк"/>
    <s v="Краснодарский край, г.о. город-курорт Сочи, г Сочи, ул Полтавская, возле 29/2"/>
  </r>
  <r>
    <x v="12"/>
    <s v="Перекресток Ленина 219а"/>
    <s v="ПАО Сбербанк"/>
    <s v="Краснодарский край, г.о. город-курорт Сочи, г Сочи, ул Ленина, 219"/>
  </r>
  <r>
    <x v="12"/>
    <s v="Пятерочка 21028"/>
    <s v="ПАО Сбербанк"/>
    <s v="Краснодарский край, г.о. город-курорт Сочи, г Сочи, ул Ленина, 221/8"/>
  </r>
  <r>
    <x v="12"/>
    <s v="Пятерочка 21179"/>
    <s v="ПАО Сбербанк"/>
    <s v="Краснодарский край, г.о. город-курорт Сочи, г Сочи, ул Бытха, 30"/>
  </r>
  <r>
    <x v="12"/>
    <s v="VKUSVILL 4798_1"/>
    <s v="ПАО Сбербанк"/>
    <s v="Краснодарский край, г.о. город-курорт Сочи, г Сочи, ул Роз, д 117"/>
  </r>
  <r>
    <x v="12"/>
    <s v="Пятерочка 20445"/>
    <s v="ПАО Сбербанк"/>
    <s v="Краснодарский край, г.о. город-курорт Сочи, г Сочи, пер Теневой, 8"/>
  </r>
  <r>
    <x v="12"/>
    <s v="Пятерочка 20659"/>
    <s v="ПАО Сбербанк"/>
    <s v="Краснодарский край, г.о. город-курорт Сочи, г Сочи, ул Роз, 95"/>
  </r>
  <r>
    <x v="12"/>
    <s v="Пятерочка 17933"/>
    <s v="ПАО Сбербанк"/>
    <s v="Краснодарский край, г.о. город-курорт Сочи, г Сочи, ул Я.Фабрициуса, 2/9Г"/>
  </r>
  <r>
    <x v="12"/>
    <s v="Пятерочка 21315"/>
    <s v="ПАО Сбербанк"/>
    <s v="Краснодарский край, г.о. город-курорт Сочи, г Сочи, ул Армавирская, 98"/>
  </r>
  <r>
    <x v="12"/>
    <s v="Пятерочка 21111"/>
    <s v="ПАО Сбербанк"/>
    <s v="Краснодарский край, г.о. город-курорт Сочи, г Сочи, ул Аэродромная, 2 5"/>
  </r>
  <r>
    <x v="12"/>
    <s v="Пятерочка 21345"/>
    <s v="ПАО Сбербанк"/>
    <s v="Краснодарский край, г.о. город-курорт Сочи, г Сочи, ул Павлова, 85"/>
  </r>
  <r>
    <x v="12"/>
    <s v="Пятерочка 21084"/>
    <s v="ПАО Сбербанк"/>
    <s v="Краснодарский край, г.о. город-курорт Сочи, г Сочи, ул Декабристов, 50"/>
  </r>
  <r>
    <x v="12"/>
    <s v="Пятерочка 20109"/>
    <s v="ПАО Сбербанк"/>
    <s v="Краснодарский край, г.о. город-курорт Сочи, с Черешня, уч.№1"/>
  </r>
  <r>
    <x v="12"/>
    <s v="Пятерочка 21726"/>
    <s v="ПАО Сбербанк"/>
    <s v="Краснодарский край, г.о. город-курорт Сочи, г Сочи, ул Сочинское шоссе, 2Д 2д/2"/>
  </r>
  <r>
    <x v="12"/>
    <s v="Пятерочка 21862"/>
    <s v="ПАО Сбербанк"/>
    <s v="Краснодарский край, г.о. город-курорт Сочи, г Сочи, ул Пирогова, 20"/>
  </r>
  <r>
    <x v="12"/>
    <s v="Пятерочка 21980"/>
    <s v="ПАО Сбербанк"/>
    <s v="Краснодарский край, г.о. город-курорт Сочи, г Сочи, ул Львовская, 7А"/>
  </r>
  <r>
    <x v="12"/>
    <s v="ПЕРЕКРЕСТОК Морская симф"/>
    <s v="ПАО Сбербанк"/>
    <s v="Краснодарский край, г.о. город-курорт Сочи, г Сочи, ул Ленина, 298Б"/>
  </r>
  <r>
    <x v="12"/>
    <s v="VKUSVILL_5407_CAFE_7"/>
    <s v="ПАО Сбербанк"/>
    <s v="Краснодарский край, г.о. город-курорт Сочи, г Сочи, пр-кт Курортный, 16"/>
  </r>
  <r>
    <x v="12"/>
    <s v="Пятерочка 22096"/>
    <s v="ПАО Сбербанк"/>
    <s v="Краснодарский край, г.о. город-курорт Сочи, с Черешня, ул Владимировская, возле дома 126"/>
  </r>
  <r>
    <x v="12"/>
    <s v="Пятерочка 22121"/>
    <s v="ПАО Сбербанк"/>
    <s v="Краснодарский край, г.о. город-курорт Сочи, с Красная Воля, ул Володи Ульянова, дом20/9"/>
  </r>
  <r>
    <x v="12"/>
    <s v="Пятерочка 21903"/>
    <s v="ПАО Сбербанк"/>
    <s v="Краснодарский край, г.о. город-курорт Сочи, г Сочи, ул Батумское шоссе, 55"/>
  </r>
  <r>
    <x v="12"/>
    <s v="Пятерочка 22457"/>
    <s v="ПАО Сбербанк"/>
    <s v="Краснодарский край, г.о. город-курорт Сочи, пгт Красная Поляна, ул Вознесенская, 40"/>
  </r>
  <r>
    <x v="12"/>
    <s v="Пятерочка 21647"/>
    <s v="ПАО Сбербанк"/>
    <s v="Краснодарский край, г.о. город-курорт Сочи, с Веселое, ул Мира, стр 62Б"/>
  </r>
  <r>
    <x v="12"/>
    <s v="Пятерочка 22563"/>
    <s v="ПАО Сбербанк"/>
    <s v="Краснодарский край, г.о. город-курорт Сочи, г Сочи, ул Тимирязева, 34Б"/>
  </r>
  <r>
    <x v="12"/>
    <s v="Пятерочка 22579"/>
    <s v="ПАО Сбербанк"/>
    <s v="Краснодарский край, г.о. город-курорт Сочи, г Сочи, ул Навагинская, 7"/>
  </r>
  <r>
    <x v="12"/>
    <s v="Пятерочка 19799"/>
    <s v="ПАО Сбербанк"/>
    <s v="Краснодарский край, г.о. город-курорт Сочи, г Сочи, ул Тростниковая, 81"/>
  </r>
  <r>
    <x v="12"/>
    <s v="VKUSVILL_5560_1"/>
    <s v="ПАО Сбербанк"/>
    <s v="Краснодарский край, г.о. город-курорт Сочи, г Сочи, ул Ленина, 6"/>
  </r>
  <r>
    <x v="12"/>
    <s v="Перекрёсток Альпика"/>
    <s v="ПАО Сбербанк"/>
    <s v="Краснодарский край, г.о. город-курорт Сочи, г Сочи, пер Трунова, 6, 1"/>
  </r>
  <r>
    <x v="12"/>
    <s v="VKUSVILL_5928_1"/>
    <s v="ПАО Сбербанк"/>
    <s v="Краснодарский край, г.о. город-курорт Сочи, с Эстосадок, ул Эстонская, 83"/>
  </r>
  <r>
    <x v="12"/>
    <s v="Пятерочка 22407"/>
    <s v="ПАО Сбербанк"/>
    <s v="Краснодарский край, г.о. город-курорт Сочи, г Сочи, ул Политехническая, 38"/>
  </r>
  <r>
    <x v="12"/>
    <s v="Пятерочка 19482"/>
    <s v="ПАО Сбербанк"/>
    <s v="Краснодарский край, г.о. город-курорт Сочи, г Сочи, ул Гагринская, 3/8"/>
  </r>
  <r>
    <x v="12"/>
    <s v="Пятерочка 23265"/>
    <s v="ПАО Сбербанк"/>
    <s v="Краснодарский край, г.о. город-курорт Сочи, г Сочи, ул Ясногорская, 16"/>
  </r>
  <r>
    <x v="12"/>
    <s v="Пятерочка 23113"/>
    <s v="ПАО Сбербанк"/>
    <s v="Краснодарский край, г.о. город-курорт Сочи, с Нижнее Учдере, ул Енисейская, 1"/>
  </r>
  <r>
    <x v="12"/>
    <s v="Пятерочка 22825"/>
    <s v="ПАО Сбербанк"/>
    <s v="Краснодарский край, г.о. город-курорт Сочи, г Сочи, ул Пятигорская, 11"/>
  </r>
  <r>
    <x v="12"/>
    <s v="Пятерочка 23146"/>
    <s v="ПАО Сбербанк"/>
    <s v="Краснодарский край, г.о. город-курорт Сочи, г Сочи, ул Загородная, дом 2,стр.1"/>
  </r>
  <r>
    <x v="12"/>
    <s v="Пятерочка 23573"/>
    <s v="ПАО Сбербанк"/>
    <s v="Краснодарский край, г.о. город-курорт Сочи, г Сочи, снт Заполярник, дом 2Б/4"/>
  </r>
  <r>
    <x v="12"/>
    <s v="Пятерочка 23029"/>
    <s v="ПАО Сбербанк"/>
    <s v="Краснодарский край, г.о. город-курорт Сочи, с Нижняя Шиловка, ул Светогорская, 91Ж/2"/>
  </r>
  <r>
    <x v="12"/>
    <s v="Пятерочка 22556"/>
    <s v="ПАО Сбербанк"/>
    <s v="Краснодарский край, г.о. город-курорт Сочи, пгт Красная Поляна, ул Защитников Кавказа, 12"/>
  </r>
  <r>
    <x v="12"/>
    <s v="Пятерочка 23717"/>
    <s v="ПАО Сбербанк"/>
    <s v="Краснодарский край, г.о. город-курорт Сочи, г Сочи, ул Гайдара, 5А"/>
  </r>
  <r>
    <x v="12"/>
    <s v="Пятерочка 23252"/>
    <s v="ПАО Сбербанк"/>
    <s v="Краснодарский край, г.о. город-курорт Сочи, г Сочи, ул Донская, 27"/>
  </r>
  <r>
    <x v="12"/>
    <s v="Пятерочка 22269"/>
    <s v="ПАО Сбербанк"/>
    <s v="Краснодарский край, г.о. город-курорт Сочи, г Сочи, ул Пасечная, 47"/>
  </r>
  <r>
    <x v="12"/>
    <s v="Пятерочка 23606"/>
    <s v="ПАО Сбербанк"/>
    <s v="Краснодарский край, г.о. город-курорт Сочи, г Сочи, ул Шоссейная, 20"/>
  </r>
  <r>
    <x v="12"/>
    <s v="Пятерочка 24044"/>
    <s v="ПАО Сбербанк"/>
    <s v="Краснодарский край, г.о. город-курорт Сочи, с Пластунка, ул Леселидзе, 50"/>
  </r>
  <r>
    <x v="12"/>
    <s v="Пятерочка 22722"/>
    <s v="ПАО Сбербанк"/>
    <s v="Краснодарский край, г.о. город-курорт Сочи, с Волковка, ул Надежная, 20/2"/>
  </r>
  <r>
    <x v="12"/>
    <s v="Пятерочка 21426"/>
    <s v="ПАО Сбербанк"/>
    <s v="Краснодарский край, г.о. город-курорт Сочи, г Сочи, ул Молодогвардейская, 2"/>
  </r>
  <r>
    <x v="12"/>
    <s v="Пятерочка 24214"/>
    <s v="ПАО Сбербанк"/>
    <s v="Краснодарский край, г.о. город-курорт Сочи, г Сочи, ул Магнитогорская, Дом 26А"/>
  </r>
  <r>
    <x v="12"/>
    <s v="Пятерочка 22114"/>
    <s v="ПАО Сбербанк"/>
    <s v="Краснодарский край, г.о. город-курорт Сочи, пгт Красная Поляна, ул Турчинского, 32"/>
  </r>
  <r>
    <x v="12"/>
    <s v="VKUSVILL_6817_1"/>
    <s v="ПАО Сбербанк"/>
    <s v="Краснодарский край, г.о. город-курорт Сочи, г Сочи, ул Параллельная, 9"/>
  </r>
  <r>
    <x v="12"/>
    <s v="Пятерочка 24952"/>
    <s v="ПАО Сбербанк"/>
    <s v="Краснодарский край, г.о. город-курорт Сочи, г Сочи, ул Культурная, 2Б"/>
  </r>
  <r>
    <x v="12"/>
    <s v="Пятерочка 24305"/>
    <s v="ПАО Сбербанк"/>
    <s v="Краснодарский край, г.о. город-курорт Сочи, с Хлебороб, ул Володарского, 44А"/>
  </r>
  <r>
    <x v="12"/>
    <s v="ПЯТЕРОЧКА 7335"/>
    <s v="ПАО Сбербанк"/>
    <s v="Краснодарский край, г.о. город-курорт Сочи, г Сочи, ул Лазарева, 66Б"/>
  </r>
  <r>
    <x v="13"/>
    <s v="МАЗС 23204"/>
    <s v="ПАО Банк &quot;ФК Открытие&quot;"/>
    <s v="Краснодарский край,Гулькевичский муниципальный район,г. п. Гулькевичское,г. Гулькевичи,ул. Советская,д. 9"/>
  </r>
  <r>
    <x v="13"/>
    <m/>
    <s v="Банк &quot;ВБРР&quot; (АО)"/>
    <s v="Краснодарский край,м.р-н Гулькевичский,г. Гулькевичи,ул. Советская,д. 36"/>
  </r>
  <r>
    <x v="13"/>
    <m/>
    <s v="Банк &quot;ВБРР&quot; (АО)"/>
    <s v="Краснодарский край,м.р-н Гулькевичский,г. Гулькевичи,ул. Пионерская,д. 131"/>
  </r>
  <r>
    <x v="13"/>
    <s v="ПЯТЕРОЧКА 6635"/>
    <s v="ПАО Сбербанк"/>
    <s v="Краснодарский край, Гулькевичский м.р-н, с.п. Отрадо-Ольгинское, с Отрадо-Ольгинское, ул Школьная, 42а 42А"/>
  </r>
  <r>
    <x v="13"/>
    <s v="ПЯТЕРОЧКА 6966"/>
    <s v="ПАО Сбербанк"/>
    <s v="Краснодарский край, Гулькевичский м.р-н, г.п. Гулькевичское, г Гулькевичи, ул Прибрежная, 2"/>
  </r>
  <r>
    <x v="13"/>
    <s v="ПЯТЕРОЧКА 10367"/>
    <s v="ПАО Сбербанк"/>
    <s v="Краснодарский край, Гулькевичский м.р-н, с.п. Соколовское, с Соколовское, ул Кирова, 11"/>
  </r>
  <r>
    <x v="13"/>
    <s v="ПЯТЕРОЧКА 10439"/>
    <s v="ПАО Сбербанк"/>
    <s v="Краснодарский край, Гулькевичский м.р-н, г.п. Гирейское, пгт Гирей, ул Красная, б/д 14"/>
  </r>
  <r>
    <x v="13"/>
    <s v="Пятерочка 12729"/>
    <s v="ПАО Сбербанк"/>
    <s v="Краснодарский край, Гулькевичский м.р-н, с.п. Венцы-Заря, п Венцы, ул Советская, 9"/>
  </r>
  <r>
    <x v="13"/>
    <s v="Пятерочка 15358"/>
    <s v="ПАО Сбербанк"/>
    <s v="Краснодарский край, Гулькевичский м.р-н, с.п. Новоукраинское, с Новоукраинское, ул Красная, 113"/>
  </r>
  <r>
    <x v="13"/>
    <s v="Пятерочка 16326"/>
    <s v="ПАО Сбербанк"/>
    <s v="Краснодарский край, Гулькевичский м.р-н, г.п. Гулькевичское, г Гулькевичи, ул Комсомольская, 97 97"/>
  </r>
  <r>
    <x v="13"/>
    <s v="Пятерочка 16345"/>
    <s v="ПАО Сбербанк"/>
    <s v="Краснодарский край, Гулькевичский м.р-н, с.п. Соколовское, с Соколовское, ул Ленина, 66Б 66Б"/>
  </r>
  <r>
    <x v="13"/>
    <s v="Пятерочка 15521"/>
    <s v="ПАО Сбербанк"/>
    <s v="Краснодарский край, Гулькевичский м.р-н, г.п. Гулькевичское, г Гулькевичи, ул Чапаева, 57"/>
  </r>
  <r>
    <x v="13"/>
    <s v="Пятерочка 17636"/>
    <s v="ПАО Сбербанк"/>
    <s v="Краснодарский край, Гулькевичский м.р-н, г.п. Гулькевичское, г Гулькевичи, ул Олимпийская, 2А"/>
  </r>
  <r>
    <x v="13"/>
    <s v="Пятерочка 17791"/>
    <s v="ПАО Сбербанк"/>
    <s v="Краснодарский край, Гулькевичский м.р-н, г.п. Гулькевичское, г Гулькевичи, ул Ленинградская, 23"/>
  </r>
  <r>
    <x v="14"/>
    <s v="МАЗС 23221"/>
    <s v="ПАО Банк &quot;ФК Открытие&quot;"/>
    <s v="Краснодарский край,Динской муниципальный район,с.п. Новотитаровское,ст-ца Новотитаровская,ш.Ейское,д. 17"/>
  </r>
  <r>
    <x v="14"/>
    <s v="АЗС 23187"/>
    <s v="ПАО Банк &quot;ФК Открытие&quot;"/>
    <s v="Краснодарский край,Динской муниципальный район,с.п. Динское,ст-ца Динская,ул. Украинская,д. 17А"/>
  </r>
  <r>
    <x v="14"/>
    <m/>
    <s v="Банк &quot;ВБРР&quot; (АО)"/>
    <s v="Краснодарский край,м.р-н Динской,ст-ца Динская,ул. Железнодорожная,д. 121А"/>
  </r>
  <r>
    <x v="14"/>
    <m/>
    <s v="Банк &quot;ВБРР&quot; (АО)"/>
    <s v="Краснодарский край,м.р-н Динской,ст-ца Новотитаровская,ш. Ейское,д. 1"/>
  </r>
  <r>
    <x v="14"/>
    <m/>
    <s v="Банк &quot;ВБРР&quot; (АО)"/>
    <s v="Краснодарский край,м.р-н Динской,ст-ца Новотитаровская,ул. Крайняя,д. 109"/>
  </r>
  <r>
    <x v="14"/>
    <s v="ПЯТЕРОЧКА 5488"/>
    <s v="ПАО Сбербанк"/>
    <s v="Краснодарский край, Динской м.р-н, с.п. Динское, ст-ца Динская, ул Красная, 64"/>
  </r>
  <r>
    <x v="14"/>
    <s v="ПЯТЕРОЧКА 6294"/>
    <s v="ПАО Сбербанк"/>
    <s v="Краснодарский край, Динской м.р-н, с.п. Новотитаровское, ст-ца Новотитаровская, ул Крайняя, 25Б"/>
  </r>
  <r>
    <x v="14"/>
    <s v="ПЯТЕРОЧКА 6109"/>
    <s v="ПАО Сбербанк"/>
    <s v="Краснодарский край, Динской м.р-н, с.п. Васюринское, ст-ца Васюринская, ул Ставского, 20"/>
  </r>
  <r>
    <x v="14"/>
    <s v="ПЯТЕРОЧКА 7755"/>
    <s v="ПАО Сбербанк"/>
    <s v="Краснодарский край, Динской м.р-н, с.п. Динское, ст-ца Динская, ул Шевченко, 34"/>
  </r>
  <r>
    <x v="14"/>
    <s v="ПЯТЕРОЧКА 6975"/>
    <s v="ПАО Сбербанк"/>
    <s v="Краснодарский край, Динской м.р-н, с.п. Южно-Кубанское, п Южный, ул Алма-Атинская, 14"/>
  </r>
  <r>
    <x v="14"/>
    <s v="ПЯТЕРОЧКА 10609"/>
    <s v="ПАО Сбербанк"/>
    <s v="Краснодарский край, Динской м.р-н, с.п. Новотитаровское, ст-ца Новотитаровская, ул Широкая, 20"/>
  </r>
  <r>
    <x v="14"/>
    <s v="ПЯТЕРОЧКА 7450"/>
    <s v="ПАО Сбербанк"/>
    <s v="Краснодарский край, Динской м.р-н, с.п. Новотитаровское, ст-ца Новотитаровская, ул Луначарского, 338Б"/>
  </r>
  <r>
    <x v="14"/>
    <s v="ПЯТЕРОЧКА 11734"/>
    <s v="ПАО Сбербанк"/>
    <s v="Краснодарский край, Динской м.р-н, с.п. Динское, ст-ца Динская, ул Железнодорожная, 93А"/>
  </r>
  <r>
    <x v="14"/>
    <s v="ПЯТЕРОЧКА 11134"/>
    <s v="ПАО Сбербанк"/>
    <s v="Краснодарский край, Динской м.р-н, с.п. Нововеличковское, ст-ца Нововеличковская, ул Городская, 10Б"/>
  </r>
  <r>
    <x v="14"/>
    <s v="ПЯТЕРОЧКА 12101"/>
    <s v="ПАО Сбербанк"/>
    <s v="Краснодарский край, Динской м.р-н, с.п. Новотитаровское, ст-ца Новотитаровская, ул Ленина, 190"/>
  </r>
  <r>
    <x v="14"/>
    <s v="Пятерочка 13006"/>
    <s v="ПАО Сбербанк"/>
    <s v="Краснодарский край, Динской м.р-н, с.п. Старомышастовское, ст-ца Старомышастовская, ул Советская, 34,1 34"/>
  </r>
  <r>
    <x v="14"/>
    <s v="Пятерочка 12163"/>
    <s v="ПАО Сбербанк"/>
    <s v="Краснодарский край, Динской м.р-н, с.п. Пластуновское, ст-ца Пластуновская, ул Красная, 145"/>
  </r>
  <r>
    <x v="14"/>
    <s v="Пятерочка 14668"/>
    <s v="ПАО Сбербанк"/>
    <s v="Краснодарский край, Динской м.р-н, с.п. Динское, ст-ца Динская, ул Пролетарская, 27"/>
  </r>
  <r>
    <x v="14"/>
    <s v="Пятерочка 11477"/>
    <s v="ПАО Сбербанк"/>
    <s v="Краснодарский край, Динской м.р-н, с.п. Старомышастовское, ст-ца Старомышастовская, ул Октябрьская, 59"/>
  </r>
  <r>
    <x v="14"/>
    <s v="Пятерочка 13732"/>
    <s v="ПАО Сбербанк"/>
    <s v="Краснодарский край, Динской м.р-н, с.п. Динское, ст-ца Динская, ул Гоголя, 145/1"/>
  </r>
  <r>
    <x v="14"/>
    <s v="Пятерочка 12834"/>
    <s v="ПАО Сбербанк"/>
    <s v="Краснодарский край, Динской м.р-н, с.п. Нововеличковское, ст-ца Нововеличковская, ул Красная, 65"/>
  </r>
  <r>
    <x v="14"/>
    <s v="Пятерочка 14033"/>
    <s v="ПАО Сбербанк"/>
    <s v="Краснодарский край, Динской м.р-н, с.п. Красносельское, с Красносельское, ул Длинная, 4"/>
  </r>
  <r>
    <x v="14"/>
    <s v="Пятерочка 12514"/>
    <s v="ПАО Сбербанк"/>
    <s v="Краснодарский край, Динской м.р-н, с.п. Мичуринское, п Агроном, ул Почтовая, 12А 12А"/>
  </r>
  <r>
    <x v="14"/>
    <s v="Пятерочка 15028"/>
    <s v="ПАО Сбербанк"/>
    <s v="Краснодарский край, Динской м.р-н, с.п. Пластуновское, ст-ца Пластуновская, ул Сквозная, 39"/>
  </r>
  <r>
    <x v="14"/>
    <s v="Пятерочка 15349"/>
    <s v="ПАО Сбербанк"/>
    <s v="Краснодарский край, Динской м.р-н, с.п. Васюринское, ст-ца Васюринская, ул Железнодорожная, 80"/>
  </r>
  <r>
    <x v="14"/>
    <s v="Пятерочка 18252"/>
    <s v="ПАО Сбербанк"/>
    <s v="Краснодарский край, Динской м.р-н, с.п. Южно-Кубанское, п Южный, ул Войсковая, д 2"/>
  </r>
  <r>
    <x v="14"/>
    <s v="Пятерочка 21164"/>
    <s v="ПАО Сбербанк"/>
    <s v="Краснодарский край, Динской м.р-н, с.п. Южно-Кубанское, п Южный, ул Северная, дом 12А"/>
  </r>
  <r>
    <x v="14"/>
    <s v="EVO_Магазин Волна"/>
    <s v="ПАО Сбербанк"/>
    <s v="Краснодарский край, Динской м.р-н, с.п. Нововеличковское, ст-ца Воронцовская, ул Пушкина, 22"/>
  </r>
  <r>
    <x v="14"/>
    <s v="Пятерочка 23476"/>
    <s v="ПАО Сбербанк"/>
    <s v="Краснодарский край, Динской м.р-н, с.п. Динское, ст-ца Динская, ул Коммунальная, 79А"/>
  </r>
  <r>
    <x v="14"/>
    <s v="Пятерочка 22843"/>
    <s v="ПАО Сбербанк"/>
    <s v="Краснодарский край, Динской м.р-н, с.п. Новотитаровское, ст-ца Новотитаровская, ул Советская, 72"/>
  </r>
  <r>
    <x v="14"/>
    <s v="Пятерочка 22837"/>
    <s v="ПАО Сбербанк"/>
    <s v="Краснодарский край, Динской м.р-н, с.п. Южно-Кубанское, п Южный, пр-д Восточный, Дом 3"/>
  </r>
  <r>
    <x v="14"/>
    <s v="Пятерочка 22757"/>
    <s v="ПАО Сбербанк"/>
    <s v="Краснодарский край, Динской м.р-н, с.п. Новотитаровское, ст-ца Новотитаровская, ул Октябрьская, 74"/>
  </r>
  <r>
    <x v="14"/>
    <s v="Пятерочка 24740"/>
    <s v="ПАО Сбербанк"/>
    <s v="Краснодарский край, Динской м.р-н, с.п. Динское, ст-ца Динская, ул Кирпичная, 29"/>
  </r>
  <r>
    <x v="14"/>
    <s v="Пятерочка 24851"/>
    <s v="ПАО Сбербанк"/>
    <s v="Краснодарский край, Динской м.р-н, с.п. Васюринское, ст-ца Васюринская, ул Новая, 114"/>
  </r>
  <r>
    <x v="15"/>
    <s v="АЗС 23164"/>
    <s v="ПАО Банк &quot;ФК Открытие&quot;"/>
    <s v="Краснодарский край,Ейский муниципальный район,г. п. Ейское,г. Ейск,ул. Коммунистическая,д. 50"/>
  </r>
  <r>
    <x v="15"/>
    <m/>
    <s v="Банк &quot;ВБРР&quot; (АО)"/>
    <s v="Краснодарский край,м.р-н Ейский,г. Ейск,ул. Б.Хмельницкого,д. 135/5"/>
  </r>
  <r>
    <x v="15"/>
    <m/>
    <s v="Банк &quot;ВБРР&quot; (АО)"/>
    <s v="Краснодарский край,м.р-н Ейский,г. Ейск,ул. Коммунистическая,д. 97"/>
  </r>
  <r>
    <x v="15"/>
    <s v="ПЯТЕРОЧКА"/>
    <s v="ПАО Сбербанк"/>
    <s v="Краснодарский край, Ейский м.р-н, г.п. Ейское, г Ейск, ул Победы, 66"/>
  </r>
  <r>
    <x v="15"/>
    <s v="ПЯТЕРОЧКА 6433"/>
    <s v="ПАО Сбербанк"/>
    <s v="Краснодарский край, Ейский м.р-н, г.п. Ейское, г Ейск, ул Армавирская, 45/2"/>
  </r>
  <r>
    <x v="15"/>
    <s v="ПЯТЕРОЧКА 8260"/>
    <s v="ПАО Сбербанк"/>
    <s v="Краснодарский край, Ейский м.р-н, г.п. Ейское, г Ейск, ул Мичурина, 25/2"/>
  </r>
  <r>
    <x v="15"/>
    <s v="ПЯТЕРОЧКА 10111"/>
    <s v="ПАО Сбербанк"/>
    <s v="Краснодарский край, Ейский м.р-н, г.п. Ейское, г Ейск, ул Советов, 96/2,34/2 96/2"/>
  </r>
  <r>
    <x v="15"/>
    <s v="ПЯТЕРОЧКА 10096"/>
    <s v="ПАО Сбербанк"/>
    <s v="Краснодарский край, Ейский м.р-н, г.п. Ейское, г Ейск, ул Свердлова, 79/1"/>
  </r>
  <r>
    <x v="15"/>
    <s v="ПЯТЕРОЧКА 10594"/>
    <s v="ПАО Сбербанк"/>
    <s v="Краснодарский край, Ейский м.р-н, с.п. Должанское, ст-ца Должанская, пер Советов, 14А"/>
  </r>
  <r>
    <x v="15"/>
    <s v="Пятерочка 13340"/>
    <s v="ПАО Сбербанк"/>
    <s v="Краснодарский край, Ейский м.р-н, г.п. Ейское, г Ейск, ул Армавирская, 192/2"/>
  </r>
  <r>
    <x v="15"/>
    <s v="Пятерочка 12915"/>
    <s v="ПАО Сбербанк"/>
    <s v="Краснодарский край, Ейский м.р-н, с.п. Ясенское, ст-ца Ясенская, ул Ленина, 65Б 65Б"/>
  </r>
  <r>
    <x v="15"/>
    <s v="Пятерочка 15357"/>
    <s v="ПАО Сбербанк"/>
    <s v="Краснодарский край, Ейский м.р-н, г.п. Ейское, г Ейск, ул Коммунистическая, 12/1"/>
  </r>
  <r>
    <x v="15"/>
    <s v="Пятерочка 13692"/>
    <s v="ПАО Сбербанк"/>
    <s v="Краснодарский край, Ейский м.р-н, с.п. Камышеватское, ст-ца Камышеватская, ул Центральная, 16"/>
  </r>
  <r>
    <x v="15"/>
    <s v="Пятерочка 15547"/>
    <s v="ПАО Сбербанк"/>
    <s v="Краснодарский край, Ейский м.р-н, г.п. Ейское, г Ейск, ул Казачья, 1/17А"/>
  </r>
  <r>
    <x v="15"/>
    <s v="Пятерочка 18454"/>
    <s v="ПАО Сбербанк"/>
    <s v="Краснодарский край, Ейский м.р-н, г.п. Ейское, г Ейск, ул Седина, 53/15А 1"/>
  </r>
  <r>
    <x v="15"/>
    <s v="Пятерочка 13520"/>
    <s v="ПАО Сбербанк"/>
    <s v="Краснодарский край, Ейский м.р-н, г.п. Ейское, п Широчанка, ул Набережная, 66"/>
  </r>
  <r>
    <x v="15"/>
    <s v="Пятерочка 16645"/>
    <s v="ПАО Сбербанк"/>
    <s v="Краснодарский край, Ейский м.р-н, с.п. Копанское, ст-ца Копанская, ул Калинина, 76А"/>
  </r>
  <r>
    <x v="15"/>
    <s v="Пятерочка 21707"/>
    <s v="ПАО Сбербанк"/>
    <s v="Краснодарский край, Ейский м.р-н, г.п. Ейское, г Ейск, ул Коммунистическая, 77/17"/>
  </r>
  <r>
    <x v="15"/>
    <s v="Пятерочка 22223"/>
    <s v="ПАО Сбербанк"/>
    <s v="Краснодарский край, Ейский м.р-н, г.п. Ейское, г Ейск, ул Красная, 57/3"/>
  </r>
  <r>
    <x v="15"/>
    <s v="Пятерочка 22744"/>
    <s v="ПАО Сбербанк"/>
    <s v="Краснодарский край, Ейский м.р-н, г.п. Ейское, г Ейск, ул К.Маркса, 116"/>
  </r>
  <r>
    <x v="15"/>
    <s v="Пятерочка 22379"/>
    <s v="ПАО Сбербанк"/>
    <s v="Краснодарский край, Ейский м.р-н, г.п. Ейское, г Ейск, ул Ясенская, 2/1"/>
  </r>
  <r>
    <x v="15"/>
    <s v="Пятерочка 23303"/>
    <s v="ПАО Сбербанк"/>
    <s v="Краснодарский край, Ейский м.р-н, г.п. Ейское, г Ейск, ул Щорса, 150"/>
  </r>
  <r>
    <x v="15"/>
    <s v="Пятерочка 23234"/>
    <s v="ПАО Сбербанк"/>
    <s v="Краснодарский край, Ейский м.р-н, г.п. Ейское, г Ейск, ул Энгельса, 21/1"/>
  </r>
  <r>
    <x v="16"/>
    <s v="АЗС 23201"/>
    <s v="ПАО Банк &quot;ФК Открытие&quot;"/>
    <s v="Краснодарский край,Кавказский муниципальный район,г. п. Кропоткинское,г. Кропоткин,ул. Авиационная"/>
  </r>
  <r>
    <x v="16"/>
    <m/>
    <s v="Банк &quot;ВБРР&quot; (АО)"/>
    <s v="Краснодарский край,м.р-н Кавказский,г. Кропоткин,ул. Авиационная,д. 92"/>
  </r>
  <r>
    <x v="16"/>
    <s v="ПЯТЕРОЧКА 4911"/>
    <s v="ПАО Сбербанк"/>
    <s v="Краснодарский край, Кавказский м.р-н, г.п. Кропоткинское, г Кропоткин, ул Красная, 18/1"/>
  </r>
  <r>
    <x v="16"/>
    <s v="ПЯТЕРОЧКА 5571"/>
    <s v="ПАО Сбербанк"/>
    <s v="Краснодарский край, Кавказский м.р-н, с.п. Кавказское, ст-ца Кавказская, ул Ленина, 187"/>
  </r>
  <r>
    <x v="16"/>
    <s v="ПЯТЕРОЧКА 8017"/>
    <s v="ПАО Сбербанк"/>
    <s v="Краснодарский край, Кавказский м.р-н, г.п. Кропоткинское, г Кропоткин, мкр 1, 5А 5А"/>
  </r>
  <r>
    <x v="16"/>
    <s v="ПЯТЕРОЧКА 4411"/>
    <s v="ПАО Сбербанк"/>
    <s v="Краснодарский край, Кавказский м.р-н, г.п. Кропоткинское, г Кропоткин, ул Ворошилова, 12"/>
  </r>
  <r>
    <x v="16"/>
    <s v="ПЯТЕРОЧКА 12664"/>
    <s v="ПАО Сбербанк"/>
    <s v="Краснодарский край, Кавказский м.р-н, с.п. Казанское, ст-ца Казанская, ул Красная, 12"/>
  </r>
  <r>
    <x v="16"/>
    <s v="Пятерочка 14347"/>
    <s v="ПАО Сбербанк"/>
    <s v="Краснодарский край, Кавказский м.р-н, с.п. Кавказское, ст-ца Кавказская, ул Ленина, 324"/>
  </r>
  <r>
    <x v="16"/>
    <s v="Пятерочка 16182"/>
    <s v="ПАО Сбербанк"/>
    <s v="Краснодарский край, Кавказский м.р-н, г.п. Кропоткинское, г Кропоткин, ул Ленина, 218"/>
  </r>
  <r>
    <x v="16"/>
    <s v="Пятерочка 14996"/>
    <s v="ПАО Сбербанк"/>
    <s v="Краснодарский край, Кавказский м.р-н, г.п. Кропоткинское, г Кропоткин, ул 8 Марта, 336"/>
  </r>
  <r>
    <x v="16"/>
    <s v="Пятерочка 17604"/>
    <s v="ПАО Сбербанк"/>
    <s v="Краснодарский край, Кавказский м.р-н, г.п. Кропоткинское, г Кропоткин, ул Красная, 215"/>
  </r>
  <r>
    <x v="16"/>
    <s v="Пятерочка 17232"/>
    <s v="ПАО Сбербанк"/>
    <s v="Краснодарский край, Кавказский м.р-н, г.п. Кропоткинское, г Кропоткин, ул Мира, 90"/>
  </r>
  <r>
    <x v="16"/>
    <s v="Пятерочка 14806"/>
    <s v="ПАО Сбербанк"/>
    <s v="Краснодарский край, Кавказский м.р-н, с.п. Темижбекское, ст-ца Темижбекская, ул Расшеватская, д. 77В"/>
  </r>
  <r>
    <x v="16"/>
    <s v="Пятерочка 17926"/>
    <s v="ПАО Сбербанк"/>
    <s v="Краснодарский край, Кавказский м.р-н, г.п. Кропоткинское, г Кропоткин, ул Мира, 126"/>
  </r>
  <r>
    <x v="16"/>
    <s v="Пятерочка 18171"/>
    <s v="ПАО Сбербанк"/>
    <s v="Краснодарский край, Кавказский м.р-н, г.п. Кропоткинское, г Кропоткин, мкр 1, д. 2Б"/>
  </r>
  <r>
    <x v="16"/>
    <s v="Пятерочка 19785"/>
    <s v="ПАО Сбербанк"/>
    <s v="Краснодарский край, Кавказский м.р-н, с.п. Дмитриевское, ст-ца Дмитриевская, ул 50 лет ВЛКСМ, 23"/>
  </r>
  <r>
    <x v="16"/>
    <s v="Пятерочка 17748"/>
    <s v="ПАО Сбербанк"/>
    <s v="Краснодарский край, Кавказский м.р-н, г.п. Кропоткинское, г Кропоткин, мкр 1, 58"/>
  </r>
  <r>
    <x v="16"/>
    <s v="Пятерочка 20534"/>
    <s v="ПАО Сбербанк"/>
    <s v="Краснодарский край, Кавказский м.р-н, г.п. Кропоткинское, г Кропоткин, ул Красная, 226в"/>
  </r>
  <r>
    <x v="16"/>
    <s v="Пятерочка 22473"/>
    <s v="ПАО Сбербанк"/>
    <s v="Краснодарский край, Кавказский м.р-н, г.п. Кропоткинское, г Кропоткин, ул Красноармейская, 414"/>
  </r>
  <r>
    <x v="16"/>
    <s v="Пятерочка 24030"/>
    <s v="ПАО Сбербанк"/>
    <s v="Краснодарский край, Кавказский м.р-н, г.п. Кропоткинское, г Кропоткин, ул Ворошилова, 24/1"/>
  </r>
  <r>
    <x v="17"/>
    <s v="АЗС 23096"/>
    <s v="ПАО Банк &quot;ФК Открытие&quot;"/>
    <s v="Краснодарский край,Калининский муниципальный район,с.п. Калининское,ст-ца Калининская,ул. Заречная,д. 3А"/>
  </r>
  <r>
    <x v="17"/>
    <s v="АЗС 23188"/>
    <s v="ПАО Банк &quot;ФК Открытие&quot;"/>
    <s v="Краснодарский край,Калининский муниципальный район,с.п. Старовеличковское,ст-ца Старовеличковская,ул. Жедяевского,д. 5А"/>
  </r>
  <r>
    <x v="17"/>
    <s v="ПЯТЕРОЧКА 7887"/>
    <s v="ПАО Сбербанк"/>
    <s v="Краснодарский край, Калининский м.р-н, с.п. Калининское, ст-ца Калининская, ул Ленина, 120"/>
  </r>
  <r>
    <x v="17"/>
    <s v="ПЯТЕРОЧКА 6322"/>
    <s v="ПАО Сбербанк"/>
    <s v="Краснодарский край, Калининский м.р-н, с.п. Старовеличковское, ст-ца Старовеличковская, ул Красная, 133"/>
  </r>
  <r>
    <x v="17"/>
    <s v="Пятерочка 12377"/>
    <s v="ПАО Сбербанк"/>
    <s v="Краснодарский край, Калининский м.р-н, с.п. Калининское, ст-ца Калининская, ул Ленина, 155"/>
  </r>
  <r>
    <x v="17"/>
    <s v="Пятерочка 13474"/>
    <s v="ПАО Сбербанк"/>
    <s v="Краснодарский край, Калининский м.р-н, с.п. Старовеличковское, ст-ца Старовеличковская, тер. Автодорога Калининская-Новотитаровская, км 5-й, б/н"/>
  </r>
  <r>
    <x v="17"/>
    <s v="Пятерочка 15106"/>
    <s v="ПАО Сбербанк"/>
    <s v="Краснодарский край, Калининский м.р-н, с.п. Гривенское, ст-ца Гривенская, ул Фурманова, 10"/>
  </r>
  <r>
    <x v="17"/>
    <s v="EVO_Универсам"/>
    <s v="ПАО Сбербанк"/>
    <s v="Краснодарский край, Калининский м.р-н, с.п. Джумайловское, х Джумайловка, ул Братьев Степановых, 4 Б"/>
  </r>
  <r>
    <x v="17"/>
    <s v="EVO_Гречаная Балка"/>
    <s v="ПАО Сбербанк"/>
    <s v="Краснодарский край, Калининский м.р-н, с.п. Куйбышевское, х Гречаная Балка, ул Почтовая, 16"/>
  </r>
  <r>
    <x v="17"/>
    <s v="Пятерочка 22135"/>
    <s v="ПАО Сбербанк"/>
    <s v="Краснодарский край, Калининский м.р-н, с.п. Старовеличковское, ст-ца Старовеличковская, ул Красная, 161"/>
  </r>
  <r>
    <x v="18"/>
    <s v="АЗС 23113"/>
    <s v="ПАО Банк &quot;ФК Открытие&quot;"/>
    <s v="Краснодарский край,Каневской муниципальный район,с.п. Каневское,ст-ца Каневская,ул. Ленина,д. 99"/>
  </r>
  <r>
    <x v="18"/>
    <s v="МАЗС 23152"/>
    <s v="ПАО Банк &quot;ФК Открытие&quot;"/>
    <s v="Краснодарский край,Каневской муниципальный район,с.п. Новоминское,ст-ца Новоминская,ул. Комсомольская,д. 8"/>
  </r>
  <r>
    <x v="18"/>
    <m/>
    <s v="Банк &quot;ВБРР&quot; (АО)"/>
    <s v="Краснодарский край,м.р-н Каневской,ст-ца Каневская,ул. Горького,д. 170"/>
  </r>
  <r>
    <x v="18"/>
    <m/>
    <s v="Банк &quot;ВБРР&quot; (АО)"/>
    <s v="Краснодарский край,м.р-н Каневской,ст-ца Каневская,ул. Горького,д. 205"/>
  </r>
  <r>
    <x v="18"/>
    <m/>
    <s v="Банк &quot;ВБРР&quot; (АО)"/>
    <s v="Краснодарский край,м.р-н Каневской,ст-ца Каневская,ул. Западная,д. 61"/>
  </r>
  <r>
    <x v="18"/>
    <m/>
    <s v="Банк &quot;ВБРР&quot; (АО)"/>
    <s v="Краснодарский край,м.р-н Каневской,ст-ца Новодеревянковская,ул. Ленина,д. 188"/>
  </r>
  <r>
    <x v="18"/>
    <m/>
    <s v="Банк &quot;ВБРР&quot; (АО)"/>
    <s v="Краснодарский край,м.р-н Каневской,ст-ца Стародеревянковская,ул. Ленинградская,д. 1"/>
  </r>
  <r>
    <x v="18"/>
    <m/>
    <s v="Банк &quot;ВБРР&quot; (АО)"/>
    <s v="Краснодарский край,м.р-н Каневской,ст-ца Челбасская,ул. Красноармейская,д. 160"/>
  </r>
  <r>
    <x v="18"/>
    <s v="ПЯТЕРОЧКА 6936"/>
    <s v="ПАО Сбербанк"/>
    <s v="Краснодарский край, Каневской м.р-н, с.п. Каневское, ст-ца Каневская, ул Горького, 170"/>
  </r>
  <r>
    <x v="18"/>
    <s v="ПЯТЕРОЧКА 8089"/>
    <s v="ПАО Сбербанк"/>
    <s v="Краснодарский край, Каневской м.р-н, с.п. Новоминское, ст-ца Новоминская, ул Ленина, 72Г"/>
  </r>
  <r>
    <x v="18"/>
    <s v="ПЯТЕРОЧКА 8791"/>
    <s v="ПАО Сбербанк"/>
    <s v="Краснодарский край, Каневской м.р-н, с.п. Каневское, ст-ца Каневская, ул Ленина, 151"/>
  </r>
  <r>
    <x v="18"/>
    <s v="ПЯТЕРОЧКА 3928"/>
    <s v="ПАО Сбербанк"/>
    <s v="Краснодарский край, Каневской м.р-н, с.п. Стародеревянковское, ст-ца Стародеревянковская, ул Ленинградская, 60"/>
  </r>
  <r>
    <x v="18"/>
    <s v="ПЯТЕРОЧКА 10738"/>
    <s v="ПАО Сбербанк"/>
    <s v="Краснодарский край, Каневской м.р-н, с.п. Каневское, ст-ца Каневская, ул Кубанская, 83Б"/>
  </r>
  <r>
    <x v="18"/>
    <s v="ПЯТЕРОЧКА 11751"/>
    <s v="ПАО Сбербанк"/>
    <s v="Краснодарский край, Каневской м.р-н, с.п. Каневское, ст-ца Каневская, ул Запорожская, 82 82"/>
  </r>
  <r>
    <x v="18"/>
    <s v="ПЯТЕРОЧКА 12683"/>
    <s v="ПАО Сбербанк"/>
    <s v="Краснодарский край, Каневской м.р-н, с.п. Каневское, ст-ца Каневская, ул Горького, 49"/>
  </r>
  <r>
    <x v="18"/>
    <s v="Пятерочка 11975"/>
    <s v="ПАО Сбербанк"/>
    <s v="Краснодарский край, Каневской м.р-н, с.п. Привольненское, ст-ца Привольная, ул Московская, 78"/>
  </r>
  <r>
    <x v="18"/>
    <s v="Пятерочка 10013"/>
    <s v="ПАО Сбербанк"/>
    <s v="Краснодарский край, Каневской м.р-н, с.п. Челбасское, ст-ца Челбасская, ул Коммунаров, 36"/>
  </r>
  <r>
    <x v="18"/>
    <s v="Пятерочка 16386"/>
    <s v="ПАО Сбербанк"/>
    <s v="Краснодарский край, Каневской м.р-н, с.п. Каневское, ст-ца Каневская, ул Горького, 226"/>
  </r>
  <r>
    <x v="18"/>
    <s v="Пятерочка 17287"/>
    <s v="ПАО Сбербанк"/>
    <s v="Краснодарский край, Каневской м.р-н, с.п. Новодеревянковское, ст-ца Новодеревянковская, ул Базарная Площадь, 5"/>
  </r>
  <r>
    <x v="18"/>
    <s v="Пятерочка 17451"/>
    <s v="ПАО Сбербанк"/>
    <s v="Краснодарский край, Каневской м.р-н, с.п. Стародеревянковское, ст-ца Стародеревянковская, ул Красная, 137"/>
  </r>
  <r>
    <x v="18"/>
    <s v="Пятерочка 19558"/>
    <s v="ПАО Сбербанк"/>
    <s v="Краснодарский край, Каневской м.р-н, с.п. Каневское, ст-ца Каневская, ул Черноморская, 179"/>
  </r>
  <r>
    <x v="18"/>
    <s v="Пятерочка 21556"/>
    <s v="ПАО Сбербанк"/>
    <s v="Краснодарский край, Каневской м.р-н, с.п. Каневское, ст-ца Каневская, ул Октябрьская, 36"/>
  </r>
  <r>
    <x v="18"/>
    <s v="Пятерочка 21558"/>
    <s v="ПАО Сбербанк"/>
    <s v="Краснодарский край, Каневской м.р-н, с.п. Каневское, ст-ца Каневская, ул Вокзальная, 62"/>
  </r>
  <r>
    <x v="19"/>
    <s v="АЗС 23043"/>
    <s v="ПАО Банк &quot;ФК Открытие&quot;"/>
    <s v="Краснодарский край,Кореновский муниципальный район,г. п. Кореновское,г. Кореновск,ул. Ростовское шоссе,д. 4А"/>
  </r>
  <r>
    <x v="19"/>
    <s v="АЗС 23210"/>
    <s v="ПАО Банк &quot;ФК Открытие&quot;"/>
    <s v="Краснодарский край,Кореновский муниципальный район,г. п. Кореновское,г. Кореновск,ул. Циолковского,д. 3А"/>
  </r>
  <r>
    <x v="19"/>
    <m/>
    <s v="Банк &quot;ВБРР&quot; (АО)"/>
    <s v="Краснодарский край,м.р-н Кореновский,г. Кореновск,ул. Красная,д. 2В"/>
  </r>
  <r>
    <x v="19"/>
    <s v="ПЯТЕРОЧКА 4351"/>
    <s v="ПАО Сбербанк"/>
    <s v="Краснодарский край, Кореновский м.р-н, с.п. Платнировское, ст-ца Платнировская, ул Кооперативная, 1"/>
  </r>
  <r>
    <x v="19"/>
    <s v="ПЯТЕРОЧКА 6732"/>
    <s v="ПАО Сбербанк"/>
    <s v="Краснодарский край, Кореновский м.р-н, г.п. Кореновское, г Кореновск, ул Бувальцева, 26А 26А"/>
  </r>
  <r>
    <x v="19"/>
    <s v="ПЯТЕРОЧКА 6982"/>
    <s v="ПАО Сбербанк"/>
    <s v="Краснодарский край, Кореновский м.р-н, г.п. Кореновское, г Кореновск, ул Фрунзе, 91"/>
  </r>
  <r>
    <x v="19"/>
    <s v="ПЯТЕРОЧКА 9990"/>
    <s v="ПАО Сбербанк"/>
    <s v="Краснодарский край, Кореновский м.р-н, г.п. Кореновское, г Кореновск, ул Красная, 122"/>
  </r>
  <r>
    <x v="19"/>
    <s v="ПЯТЕРОЧКА 4209"/>
    <s v="ПАО Сбербанк"/>
    <s v="Краснодарский край, Кореновский м.р-н, г.п. Кореновское, г Кореновск, ул Карла Маркса, 318Е"/>
  </r>
  <r>
    <x v="19"/>
    <s v="ПЯТЕРОЧКА 10835"/>
    <s v="ПАО Сбербанк"/>
    <s v="Краснодарский край, Кореновский м.р-н, г.п. Кореновское, г Кореновск, ул Коммунистическая, 1"/>
  </r>
  <r>
    <x v="19"/>
    <s v="ПЯТЕРОЧКА 11710"/>
    <s v="ПАО Сбербанк"/>
    <s v="Краснодарский край, Кореновский м.р-н, г.п. Кореновское, г Кореновск, ул Красная, 105"/>
  </r>
  <r>
    <x v="19"/>
    <s v="Пятерочка 14475"/>
    <s v="ПАО Сбербанк"/>
    <s v="Краснодарский край, Кореновский м.р-н, с.п. Сергиевское, ст-ца Сергиевская, ул Красная, 13А 13А"/>
  </r>
  <r>
    <x v="19"/>
    <s v="Пятерочка 14382"/>
    <s v="ПАО Сбербанк"/>
    <s v="Краснодарский край, Кореновский м.р-н, с.п. Раздольненское, ст-ца Раздольная, ул Фрунзе, 11Б 11Б"/>
  </r>
  <r>
    <x v="19"/>
    <s v="Пятерочка 14697"/>
    <s v="ПАО Сбербанк"/>
    <s v="Краснодарский край, Кореновский м.р-н, с.п. Дядьковское, ст-ца Дядьковская, ул Кооперативная, 18"/>
  </r>
  <r>
    <x v="19"/>
    <s v="Пятерочка 14940"/>
    <s v="ПАО Сбербанк"/>
    <s v="Краснодарский край, Кореновский м.р-н, с.п. Платнировское, ст-ца Платнировская, ул Красная, 127"/>
  </r>
  <r>
    <x v="19"/>
    <s v="Пятерочка 17720"/>
    <s v="ПАО Сбербанк"/>
    <s v="Краснодарский край, Кореновский м.р-н, г.п. Кореновское, г Кореновск, ул Циолковского, дом 38А"/>
  </r>
  <r>
    <x v="20"/>
    <s v="МАЗС 23163"/>
    <s v="ПАО Банк &quot;ФК Открытие&quot;"/>
    <s v="Краснодарский край,Красноармейский муниципальный район,с.п. Новомышастовское,ст-ца Новомышастовская,ул. Прикубанская,д. 2Г"/>
  </r>
  <r>
    <x v="20"/>
    <s v="АЗС 23014"/>
    <s v="ПАО Банк &quot;ФК Открытие&quot;"/>
    <s v="Краснодарский край,Красноармейский муниципальный район,с.п. Трудобеликовское,х. Трудобеликовский,ул. Гагарина,д. 9"/>
  </r>
  <r>
    <x v="20"/>
    <s v="АЗС 23054"/>
    <s v="ПАО Банк &quot;ФК Открытие&quot;"/>
    <s v="Краснодарский край,Красноармейский муниципальный район,с.п. Полтавское,ст-ца Полтавская,ул. Виноградная,д. 9"/>
  </r>
  <r>
    <x v="20"/>
    <m/>
    <s v="Банк &quot;ВБРР&quot; (АО)"/>
    <s v="Краснодарский край,м.р-н Красноармейский,ст-ца Ивановская,ул. Рыночная,д. 61"/>
  </r>
  <r>
    <x v="20"/>
    <m/>
    <s v="Банк &quot;ВБРР&quot; (АО)"/>
    <s v="Краснодарский край,м.р-н Красноармейский,ст-ца Полтавская,ул. Народная,д. 14А"/>
  </r>
  <r>
    <x v="20"/>
    <m/>
    <s v="Банк &quot;ВБРР&quot; (АО)"/>
    <s v="Краснодарский край,м.р-н Красноармейский,ст-ца Полтавская,ул. Народная,д. 105"/>
  </r>
  <r>
    <x v="20"/>
    <s v="ПЯТЕРОЧКА 10135"/>
    <s v="ПАО Сбербанк"/>
    <s v="Краснодарский край, Красноармейский м.р-н, с.п. Старонижестеблиевское, ст-ца Старонижестеблиевская, ул Ленина, 93 а 93А"/>
  </r>
  <r>
    <x v="20"/>
    <s v="ПЯТЕРОЧКА 11806"/>
    <s v="ПАО Сбербанк"/>
    <s v="Краснодарский край, Красноармейский м.р-н, с.п. Полтавское, ст-ца Полтавская, ул Интернациональная, 149"/>
  </r>
  <r>
    <x v="20"/>
    <s v="ПЯТЕРОЧКА 11859"/>
    <s v="ПАО Сбербанк"/>
    <s v="Краснодарский край, Красноармейский м.р-н, с.п. Марьянское, ст-ца Марьянская, ул Красная, 37"/>
  </r>
  <r>
    <x v="20"/>
    <s v="Пятерочка 14388"/>
    <s v="ПАО Сбербанк"/>
    <s v="Краснодарский край, Красноармейский м.р-н, с.п. Марьянское, ст-ца Марьянская, ул Мира, 50"/>
  </r>
  <r>
    <x v="20"/>
    <s v="Пятерочка 11940"/>
    <s v="ПАО Сбербанк"/>
    <s v="Краснодарский край, Красноармейский м.р-н, с.п. Ивановское, ст-ца Ивановская, ул Донцова, 140"/>
  </r>
  <r>
    <x v="20"/>
    <s v="Пятерочка 14202"/>
    <s v="ПАО Сбербанк"/>
    <s v="Краснодарский край, Красноармейский м.р-н, с.п. Трудобеликовское, х Трудобеликовский, ул Ленина, 102"/>
  </r>
  <r>
    <x v="20"/>
    <s v="Пятерочка 13652"/>
    <s v="ПАО Сбербанк"/>
    <s v="Краснодарский край, Красноармейский м.р-н, с.п. Полтавское, ст-ца Полтавская, ул Интернациональная, 124"/>
  </r>
  <r>
    <x v="20"/>
    <s v="МАГАЗИН 8"/>
    <s v="ПАО Сбербанк"/>
    <s v="Краснодарский край, Красноармейский м.р-н, с.п. Чебургольское, х Протоцкие, ул Мира, 54"/>
  </r>
  <r>
    <x v="20"/>
    <s v="Пятерочка 17055"/>
    <s v="ПАО Сбербанк"/>
    <s v="Краснодарский край, Красноармейский м.р-н, с.п. Полтавское, ст-ца Полтавская, ул Народная, 49"/>
  </r>
  <r>
    <x v="20"/>
    <s v="Пятерочка 21939"/>
    <s v="ПАО Сбербанк"/>
    <s v="Краснодарский край, Красноармейский м.р-н, с.п. Старонижестеблиевское, ст-ца Старонижестеблиевская, ул Короткая, 2 А"/>
  </r>
  <r>
    <x v="20"/>
    <s v="Пятерочка 23498"/>
    <s v="ПАО Сбербанк"/>
    <s v="Краснодарский край, Красноармейский м.р-н, с.п. Полтавское, ст-ца Полтавская, ул Казачья, 88"/>
  </r>
  <r>
    <x v="21"/>
    <s v="МАЗС 23189"/>
    <s v="ПАО Банк &quot;ФК Открытие&quot;"/>
    <s v="Краснодарский край,Крыловский муниципальный район,с.п. Крыловское,ст-ца Крыловская,ул. Колхозная,д. 9"/>
  </r>
  <r>
    <x v="21"/>
    <m/>
    <s v="Банк &quot;ВБРР&quot; (АО)"/>
    <s v="Краснодарский край,м.р-н Крыловский,ст-ца Октябрьская,дор ФАД ДОН"/>
  </r>
  <r>
    <x v="21"/>
    <s v="ПЯТЕРОЧКА 4967"/>
    <s v="ПАО Сбербанк"/>
    <s v="Краснодарский край, Крыловский м.р-н, с.п. Октябрьское, ст-ца Октябрьская, ул Першина, 34 34"/>
  </r>
  <r>
    <x v="21"/>
    <s v="ПЯТЕРОЧКА 6345"/>
    <s v="ПАО Сбербанк"/>
    <s v="Краснодарский край, Крыловский м.р-н, с.п. Крыловское, ст-ца Крыловская, ул Стаханова, 3"/>
  </r>
  <r>
    <x v="21"/>
    <s v="ПЯТЕРОЧКА 7596"/>
    <s v="ПАО Сбербанк"/>
    <s v="Краснодарский край, Крыловский м.р-н, с.п. Крыловское, ст-ца Крыловская, ул Первомайская, 137"/>
  </r>
  <r>
    <x v="21"/>
    <s v="Пятерочка 13602"/>
    <s v="ПАО Сбербанк"/>
    <s v="Краснодарский край, Крыловский м.р-н, с.п. Октябрьское, ст-ца Октябрьская, ул Кондратюка, 6А 6А"/>
  </r>
  <r>
    <x v="22"/>
    <s v="МАЗС 23194"/>
    <s v="ПАО Банк &quot;ФК Открытие&quot;"/>
    <s v="Краснодарский край,Крымский муниципальный район,г. п. Крымское,г. Крымск,ул. Синева,д. 120"/>
  </r>
  <r>
    <x v="22"/>
    <s v="МАЗС 23180"/>
    <s v="ПАО Банк &quot;ФК Открытие&quot;"/>
    <s v="Краснодарский край,Крымский муниципальный район,с.п. Киевское,с. Киевское,д. 450М"/>
  </r>
  <r>
    <x v="22"/>
    <s v="АЗС 23021"/>
    <s v="ПАО Банк &quot;ФК Открытие&quot;"/>
    <s v="Краснодарский край,Крымский муниципальный район,г. п. Крымское,г. Крымск,ул. Маршала Жукова,к. 1201"/>
  </r>
  <r>
    <x v="22"/>
    <m/>
    <s v="Банк &quot;ВБРР&quot; (АО)"/>
    <s v="Краснодарский край,м.р-н Крымский,г. Крымск,ул. Привокзальная,д. 73,литера а"/>
  </r>
  <r>
    <x v="22"/>
    <m/>
    <s v="Банк &quot;ВБРР&quot; (АО)"/>
    <s v="Краснодарский край,м.р-н Крымский,г. Крымск,ул. Коммунистическая"/>
  </r>
  <r>
    <x v="22"/>
    <m/>
    <s v="Банк &quot;ВБРР&quot; (АО)"/>
    <s v="Краснодарский край,м.р-н Крымский,г. Крымск,ул. Синева,д. 120"/>
  </r>
  <r>
    <x v="22"/>
    <m/>
    <s v="Банк &quot;ВБРР&quot; (АО)"/>
    <s v="Краснодарский край,м.р-н Крымский,х. Верхнеадагум,тер Краснодар-Новороссийск автодорога"/>
  </r>
  <r>
    <x v="22"/>
    <m/>
    <s v="Банк &quot;ВБРР&quot; (АО)"/>
    <s v="Краснодарский край,м.р-н Крымский,ст-ца Варениковская,ул. Крымская,д. 1А"/>
  </r>
  <r>
    <x v="22"/>
    <s v="ПЯТЕРОЧКА 5217"/>
    <s v="ПАО Сбербанк"/>
    <s v="Краснодарский край, Крымский м.р-н, г.п. Крымское, г Крымск, ул Октябрьская, 37К"/>
  </r>
  <r>
    <x v="22"/>
    <s v="ПЯТЕРОЧКА 5763"/>
    <s v="ПАО Сбербанк"/>
    <s v="Краснодарский край, Крымский м.р-н, г.п. Крымское, г Крымск, ул Комарова, 25"/>
  </r>
  <r>
    <x v="22"/>
    <s v="ПЯТЕРОЧКА 4891"/>
    <s v="ПАО Сбербанк"/>
    <s v="Краснодарский край, Крымский м.р-н, с.п. Киевское, с Экономическое, ул Шоссейная, 89А 89А"/>
  </r>
  <r>
    <x v="22"/>
    <s v="ПЯТЕРОЧКА 7660"/>
    <s v="ПАО Сбербанк"/>
    <s v="Краснодарский край, Крымский м.р-н, г.п. Крымское, г Крымск, ул Авиационная, 2/10 2/10"/>
  </r>
  <r>
    <x v="22"/>
    <s v="ПЯТЕРОЧКА 10005"/>
    <s v="ПАО Сбербанк"/>
    <s v="Краснодарский край, Крымский м.р-н, г.п. Крымское, г Крымск, ул Надежды, 1-А"/>
  </r>
  <r>
    <x v="22"/>
    <s v="ПЯТЕРОЧКА 11509"/>
    <s v="ПАО Сбербанк"/>
    <s v="Краснодарский край, Крымский м.р-н, с.п. Нижнебаканское, ст-ца Нижнебаканская, ул Ленина, 28 А 28А"/>
  </r>
  <r>
    <x v="22"/>
    <s v="ПЯТЕРОЧКА 12520"/>
    <s v="ПАО Сбербанк"/>
    <s v="Краснодарский край, Крымский м.р-н, г.п. Крымское, г Крымск, ул Карла Либкнехта, 70"/>
  </r>
  <r>
    <x v="22"/>
    <s v="ПЯТЕРОЧКА 11792"/>
    <s v="ПАО Сбербанк"/>
    <s v="Краснодарский край, Крымский м.р-н, с.п. Варениковское, ст-ца Варениковская, ул Ленина, 54"/>
  </r>
  <r>
    <x v="22"/>
    <s v="ПЯТЕРОЧКА"/>
    <s v="ПАО Сбербанк"/>
    <s v="Краснодарский край, Крымский м.р-н, г.п. Крымское, г Крымск, ул Темченко, 35"/>
  </r>
  <r>
    <x v="22"/>
    <s v="Пятерочка 14209"/>
    <s v="ПАО Сбербанк"/>
    <s v="Краснодарский край, Крымский м.р-н, с.п. Молдаванское, с Молдаванское, ул Коммунистическая, 19А"/>
  </r>
  <r>
    <x v="22"/>
    <s v="Пятерочка 13438"/>
    <s v="ПАО Сбербанк"/>
    <s v="Краснодарский край, Крымский м.р-н, с.п. Пригородное, х Новоукраинский, ул Темченко, 65"/>
  </r>
  <r>
    <x v="22"/>
    <s v="Пятерочка 14200"/>
    <s v="ПАО Сбербанк"/>
    <s v="Краснодарский край, Крымский м.р-н, с.п. Троицкое, ст-ца Троицкая, ул Советская, 89"/>
  </r>
  <r>
    <x v="22"/>
    <s v="Пятерочка 17699"/>
    <s v="ПАО Сбербанк"/>
    <s v="Краснодарский край, Крымский м.р-н, с.п. Варениковское, ст-ца Варениковская, ул Ленина, д. 165"/>
  </r>
  <r>
    <x v="22"/>
    <s v="Пятерочка 14631"/>
    <s v="ПАО Сбербанк"/>
    <s v="Краснодарский край, Крымский м.р-н, с.п. Киевское, с Киевское, ул Красная, 113а"/>
  </r>
  <r>
    <x v="22"/>
    <s v="Пятерочка 20719"/>
    <s v="ПАО Сбербанк"/>
    <s v="Краснодарский край, Крымский м.р-н, г.п. Крымское, г Крымск, ул Коммунистическая, 13"/>
  </r>
  <r>
    <x v="22"/>
    <s v="Пятерочка 20552"/>
    <s v="ПАО Сбербанк"/>
    <s v="Краснодарский край, Крымский м.р-н, г.п. Крымское, г Крымск, ул Маршала Гречко, 2Г"/>
  </r>
  <r>
    <x v="22"/>
    <s v="Пятерочка 20957"/>
    <s v="ПАО Сбербанк"/>
    <s v="Краснодарский край, Крымский м.р-н, с.п. Варениковское, ст-ца Варениковская, ул Красная, 126"/>
  </r>
  <r>
    <x v="22"/>
    <s v="Пятерочка 22032"/>
    <s v="ПАО Сбербанк"/>
    <s v="Краснодарский край, Крымский м.р-н, с.п. Троицкое, ст-ца Троицкая, ул Советская, 101Г"/>
  </r>
  <r>
    <x v="22"/>
    <s v="Пятерочка 23250"/>
    <s v="ПАО Сбербанк"/>
    <s v="Краснодарский край, Крымский м.р-н, г.п. Крымское, г Крымск, ул Новороссийская, 14"/>
  </r>
  <r>
    <x v="22"/>
    <s v="Пятерочка 23870"/>
    <s v="ПАО Сбербанк"/>
    <s v="Краснодарский край, Крымский м.р-н, г.п. Крымское, г Крымск, тер. СНТ Озерки, 39"/>
  </r>
  <r>
    <x v="22"/>
    <s v="ПЯТЕРОЧКА"/>
    <s v="ПАО Сбербанк"/>
    <s v="Краснодарский край, Крымский м.р-н, г.п. Крымское, г Крымск, ул Маршала Жукова, 48А"/>
  </r>
  <r>
    <x v="23"/>
    <s v="АЗС 23157"/>
    <s v="ПАО Банк &quot;ФК Открытие&quot;"/>
    <s v="Краснодарский край,Курганинский муниципальный район,г. п. Курганинское,г. Курганинск,ш.Армавирское,д. 1"/>
  </r>
  <r>
    <x v="23"/>
    <s v="АЗС 23191"/>
    <s v="ПАО Банк &quot;ФК Открытие&quot;"/>
    <s v="Краснодарский край,Курганинский муниципальный район,с.п. Петропавловское,ст-ца Петропавловская,ул. Калинина,д. 9"/>
  </r>
  <r>
    <x v="23"/>
    <m/>
    <s v="Банк &quot;ВБРР&quot; (АО)"/>
    <s v="Краснодарский край,м.р-н Курганинский,г. Курганинск,ул. Луговая,д. 2"/>
  </r>
  <r>
    <x v="23"/>
    <m/>
    <s v="Банк &quot;ВБРР&quot; (АО)"/>
    <s v="Краснодарский край,м.р-н Курганинский,г. Курганинск,ул. Мира,д. 491"/>
  </r>
  <r>
    <x v="23"/>
    <s v="ПЯТЕРОЧКА 6174"/>
    <s v="ПАО Сбербанк"/>
    <s v="Краснодарский край, Курганинский м.р-н, с.п. Темиргоевское, ст-ца Темиргоевская, ул Ленина, 133Б"/>
  </r>
  <r>
    <x v="23"/>
    <s v="ПЯТЕРОЧКА 10088"/>
    <s v="ПАО Сбербанк"/>
    <s v="Краснодарский край, Курганинский м.р-н, с.п. Родниковское, ст-ца Родниковская, ул Ленина, 52"/>
  </r>
  <r>
    <x v="23"/>
    <s v="ПЯТЕРОЧКА 10044"/>
    <s v="ПАО Сбербанк"/>
    <s v="Краснодарский край, Курганинский м.р-н, г.п. Курганинское, г Курганинск, ул Р.Люксембург, 197"/>
  </r>
  <r>
    <x v="23"/>
    <s v="Пятерочка 16157"/>
    <s v="ПАО Сбербанк"/>
    <s v="Краснодарский край, Курганинский м.р-н, г.п. Курганинское, г Курганинск, ул Матросова, 227"/>
  </r>
  <r>
    <x v="23"/>
    <s v="Пятерочка 15285"/>
    <s v="ПАО Сбербанк"/>
    <s v="Краснодарский край, Курганинский м.р-н, с.п. Петропавловское, ст-ца Петропавловская, ул Пролетарская, 43"/>
  </r>
  <r>
    <x v="23"/>
    <s v="Пятерочка 23081"/>
    <s v="ПАО Сбербанк"/>
    <s v="Краснодарский край, Курганинский м.р-н, с.п. Константиновское, ст-ца Константиновская, ул Красная, 23"/>
  </r>
  <r>
    <x v="23"/>
    <s v="Пятерочка 24319"/>
    <s v="ПАО Сбербанк"/>
    <s v="Краснодарский край, Курганинский м.р-н, г.п. Курганинское, г Курганинск, ул Ленина, 77"/>
  </r>
  <r>
    <x v="24"/>
    <s v="АЗС 23275"/>
    <s v="ПАО Банк &quot;ФК Открытие&quot;"/>
    <s v="Краснодарский край,Кущевский муниципальный район,с.п. Кущевское,ст-ца Кущевская,ул. Транспортная,д. 32А"/>
  </r>
  <r>
    <x v="24"/>
    <s v="TATNEFT 568 AZS ZAPAD"/>
    <s v="ПАО Банк ЗЕНИТ"/>
    <s v="край Краснодарский, м.р-н Кущевский, с.п. Кущевское, ст-ца Кущевская, ул Транспортная, д. 1"/>
  </r>
  <r>
    <x v="24"/>
    <m/>
    <s v="Банк &quot;ВБРР&quot; (АО)"/>
    <s v="Краснодарский край,м.р-н Кущевский,ст-ца Кущевская,ул. Транспортная,д. 11"/>
  </r>
  <r>
    <x v="24"/>
    <s v="ПЯТЕРОЧКА 5053"/>
    <s v="ПАО Сбербанк"/>
    <s v="Краснодарский край, Кущевский м.р-н, с.п. Кущевское, ст-ца Кущевская, ул Дзержинского, 42"/>
  </r>
  <r>
    <x v="24"/>
    <s v="ПЯТЕРОЧКА 6695"/>
    <s v="ПАО Сбербанк"/>
    <s v="Краснодарский край, Кущевский м.р-н, с.п. Кущевское, ст-ца Кущевская, пер Куцева, 23А"/>
  </r>
  <r>
    <x v="24"/>
    <s v="ПЯТЕРОЧКА 5723"/>
    <s v="ПАО Сбербанк"/>
    <s v="Краснодарский край, Кущевский м.р-н, с.п. Кущевское, ст-ца Кущевская, ул Комсомольская, 2"/>
  </r>
  <r>
    <x v="24"/>
    <s v="ПЯТЕРОЧКА 8027"/>
    <s v="ПАО Сбербанк"/>
    <s v="Краснодарский край, Кущевский м.р-н, с.п. Кущевское, ст-ца Кущевская, ул Октябрьская, 4Л"/>
  </r>
  <r>
    <x v="24"/>
    <s v="ПЯТЕРОЧКА 4155"/>
    <s v="ПАО Сбербанк"/>
    <s v="Краснодарский край, Кущевский м.р-н, с.п. Кисляковское, ст-ца Кисляковская, ул Котляревского, 13"/>
  </r>
  <r>
    <x v="24"/>
    <s v="Пятерочка 16574"/>
    <s v="ПАО Сбербанк"/>
    <s v="Краснодарский край, Кущевский м.р-н, с.п. Кущевское, ст-ца Кущевская, ул Элеваторная, 45"/>
  </r>
  <r>
    <x v="24"/>
    <s v="Пятерочка 17544"/>
    <s v="ПАО Сбербанк"/>
    <s v="Краснодарский край, Кущевский м.р-н, с.п. Кущевское, ст-ца Кущевская, пер Первомайский, 98"/>
  </r>
  <r>
    <x v="24"/>
    <s v="Пятерочка 22544"/>
    <s v="ПАО Сбербанк"/>
    <s v="Краснодарский край, Кущевский м.р-н, с.п. Кущевское, ст-ца Кущевская, пер Совхозный, 101П"/>
  </r>
  <r>
    <x v="25"/>
    <s v="АЗС 23375"/>
    <s v="ПАО Банк &quot;ФК Открытие&quot;"/>
    <s v="Краснодарский край,Лабинский муниципальный район,г. п. Лабинское,г. Лабинск,ул. Победы,д. 141"/>
  </r>
  <r>
    <x v="25"/>
    <s v="ПЯТЕРОЧКА 6703"/>
    <s v="ПАО Сбербанк"/>
    <s v="Краснодарский край, Лабинский м.р-н, г.п. Лабинское, г Лабинск, ул Лермонтова, 65"/>
  </r>
  <r>
    <x v="25"/>
    <s v="ПЯТЕРОЧКА 7669"/>
    <s v="ПАО Сбербанк"/>
    <s v="Краснодарский край, Лабинский м.р-н, г.п. Лабинское, г Лабинск, ул Ротная, 63"/>
  </r>
  <r>
    <x v="25"/>
    <s v="ПЯТЕРОЧКА 8816"/>
    <s v="ПАО Сбербанк"/>
    <s v="Краснодарский край, Лабинский м.р-н, с.п. Вознесенское, ст-ца Вознесенская, ул Мира, 37"/>
  </r>
  <r>
    <x v="25"/>
    <s v="ПЯТЕРОЧКА 11029"/>
    <s v="ПАО Сбербанк"/>
    <s v="Краснодарский край, Лабинский м.р-н, г.п. Лабинское, г Лабинск, ул Октябрьская, 132/2"/>
  </r>
  <r>
    <x v="25"/>
    <s v="ПЯТЕРОЧКА 11735"/>
    <s v="ПАО Сбербанк"/>
    <s v="Краснодарский край, Лабинский м.р-н, г.п. Лабинское, г Лабинск, ул Советская, 140"/>
  </r>
  <r>
    <x v="25"/>
    <s v="Пятерочка 16127"/>
    <s v="ПАО Сбербанк"/>
    <s v="Краснодарский край, Лабинский м.р-н, с.п. Чамлыкское, ст-ца Чамлыкская, ул Красная, 5"/>
  </r>
  <r>
    <x v="25"/>
    <s v="Пятерочка 16342"/>
    <s v="ПАО Сбербанк"/>
    <s v="Краснодарский край, Лабинский м.р-н, с.п. Зассовское, ст-ца Зассовская, ул 50 лет Октября, 66"/>
  </r>
  <r>
    <x v="25"/>
    <s v="Пятерочка 20360"/>
    <s v="ПАО Сбербанк"/>
    <s v="Краснодарский край, Лабинский м.р-н, г.п. Лабинское, г Лабинск, ул Мира, 174"/>
  </r>
  <r>
    <x v="25"/>
    <s v="EVO_Троя."/>
    <s v="ПАО Сбербанк"/>
    <s v="Краснодарский край, Лабинский м.р-н, с.п. Каладжинское, ст-ца Каладжинская, ул Ленина, 136/1"/>
  </r>
  <r>
    <x v="25"/>
    <s v="Пятерочка 22842"/>
    <s v="ПАО Сбербанк"/>
    <s v="Краснодарский край, Лабинский м.р-н, с.п. Владимирское, ст-ца Владимирская, ул Кирова, 23"/>
  </r>
  <r>
    <x v="25"/>
    <s v="Пятерочка 23367"/>
    <s v="ПАО Сбербанк"/>
    <s v="Краснодарский край, Лабинский м.р-н, г.п. Лабинское, г Лабинск, ул Революционная, 417"/>
  </r>
  <r>
    <x v="26"/>
    <s v="МАЗС 23022"/>
    <s v="ПАО Банк &quot;ФК Открытие&quot;"/>
    <s v="Краснодарский край,Ленинградский муниципальный район,с.п. Ленинградское,ст-ца Ленинградская,ул. Ленинградская"/>
  </r>
  <r>
    <x v="26"/>
    <m/>
    <s v="Банк &quot;ВБРР&quot; (АО)"/>
    <s v="Краснодарский край,м.р-н Ленинградский,ст-ца Ленинградская,ул. Вокзальная,д. 28"/>
  </r>
  <r>
    <x v="26"/>
    <s v="ПЯТЕРОЧКА 4623"/>
    <s v="ПАО Сбербанк"/>
    <s v="Краснодарский край, Ленинградский м.р-н, с.п. Ленинградское, ст-ца Ленинградская, ул Кооперации, 113"/>
  </r>
  <r>
    <x v="26"/>
    <s v="ПЯТЕРОЧКА 3860"/>
    <s v="ПАО Сбербанк"/>
    <s v="Краснодарский край, Ленинградский м.р-н, с.п. Ленинградское, ст-ца Ленинградская, ул Набережная, 62"/>
  </r>
  <r>
    <x v="26"/>
    <s v="ПЯТЕРОЧКА 4320"/>
    <s v="ПАО Сбербанк"/>
    <s v="Краснодарский край, Ленинградский м.р-н, с.п. Ленинградское, ст-ца Ленинградская, пер Базарный, 32"/>
  </r>
  <r>
    <x v="26"/>
    <s v="ПЯТЕРОЧКА 11210"/>
    <s v="ПАО Сбербанк"/>
    <s v="Краснодарский край, Ленинградский м.р-н, с.п. Ленинградское, ст-ца Ленинградская, пер Базарный, 5/1"/>
  </r>
  <r>
    <x v="26"/>
    <s v="ПЯТЕРОЧКА 11519"/>
    <s v="ПАО Сбербанк"/>
    <s v="Краснодарский край, Ленинградский м.р-н, с.п. Крыловское, ст-ца Крыловская, ул Театральная, 110"/>
  </r>
  <r>
    <x v="26"/>
    <s v="Пятерочка 15590"/>
    <s v="ПАО Сбербанк"/>
    <s v="Краснодарский край, Ленинградский м.р-н, с.п. Ленинградское, ст-ца Ленинградская, ул им.302 Дивизии, 16А"/>
  </r>
  <r>
    <x v="26"/>
    <s v="Пятерочка 15957"/>
    <s v="ПАО Сбербанк"/>
    <s v="Краснодарский край, Ленинградский м.р-н, с.п. Ленинградское, ст-ца Ленинградская, ул Кооперации, дом 2Г"/>
  </r>
  <r>
    <x v="26"/>
    <s v="Пятерочка 19513"/>
    <s v="ПАО Сбербанк"/>
    <s v="Краснодарский край, Ленинградский м.р-н, с.п. Ленинградское, ст-ца Ленинградская, ул Победы, 95"/>
  </r>
  <r>
    <x v="26"/>
    <s v="EVO_Нил"/>
    <s v="ПАО Сбербанк"/>
    <s v="Краснодарский край, Ленинградский м.р-н, с.п. Куликовское, х Куликовский, ул Советов, 16"/>
  </r>
  <r>
    <x v="27"/>
    <s v="МАЗС 23048"/>
    <s v="ПАО Банк &quot;ФК Открытие&quot;"/>
    <s v="Краснодарский край,Мостовский муниципальный район,г. п. Мостовское,пгт. Мостовской,ул. Комсомольская,д. 61Б"/>
  </r>
  <r>
    <x v="27"/>
    <m/>
    <s v="Банк &quot;ВБРР&quot; (АО)"/>
    <s v="Краснодарский край,м.р-н Мостовский,пгт. Мостовской,ул. Кирова,д. 1"/>
  </r>
  <r>
    <x v="27"/>
    <s v="ПЯТЕРОЧКА 5762"/>
    <s v="ПАО Сбербанк"/>
    <s v="Краснодарский край, Мостовский м.р-н, г.п. Мостовское, пгт Мостовской, ул Кооперативная, 15"/>
  </r>
  <r>
    <x v="27"/>
    <s v="ПЯТЕРОЧКА 6678"/>
    <s v="ПАО Сбербанк"/>
    <s v="Краснодарский край, Мостовский м.р-н, г.п. Мостовское, пгт Мостовской, ул Горького, 78"/>
  </r>
  <r>
    <x v="27"/>
    <s v="Пятерочка 14166"/>
    <s v="ПАО Сбербанк"/>
    <s v="Краснодарский край, Мостовский м.р-н, г.п. Псебайское, пгт Псебай, ул Советская, 40"/>
  </r>
  <r>
    <x v="27"/>
    <s v="Пятерочка 16001"/>
    <s v="ПАО Сбербанк"/>
    <s v="Краснодарский край, Мостовский м.р-н, г.п. Мостовское, пгт Мостовской, ул Красная, 214"/>
  </r>
  <r>
    <x v="27"/>
    <s v="Пятерочка 16352"/>
    <s v="ПАО Сбербанк"/>
    <s v="Краснодарский край, Мостовский м.р-н, г.п. Мостовское, пгт Мостовской, ул Кирова, 45"/>
  </r>
  <r>
    <x v="27"/>
    <s v="Пятерочка 17629"/>
    <s v="ПАО Сбербанк"/>
    <s v="Краснодарский край, Мостовский м.р-н, с.п. Ярославское, ст-ца Ярославская, ул Первомайская, 32"/>
  </r>
  <r>
    <x v="27"/>
    <s v="Пятерочка 23689"/>
    <s v="ПАО Сбербанк"/>
    <s v="Краснодарский край, Мостовский м.р-н, г.п. Мостовское, пгт Мостовской, ул Горького, 137"/>
  </r>
  <r>
    <x v="28"/>
    <s v="МАЗС 23211"/>
    <s v="ПАО Банк &quot;ФК Открытие&quot;"/>
    <s v="Краснодарский край,Новокубанский муниципальный район,г. п. Новокубанское,г. Новокубанск,ул. Первомайская,д. 71А"/>
  </r>
  <r>
    <x v="28"/>
    <s v="АЗС 23261"/>
    <s v="ПАО Банк &quot;ФК Открытие&quot;"/>
    <s v="Краснодарский край,Новокубанский муниципальный район,с.п. Верхнекубанское,х. Большевик,д. 217"/>
  </r>
  <r>
    <x v="28"/>
    <s v="АЗС 23036"/>
    <s v="ПАО Банк &quot;ФК Открытие&quot;"/>
    <s v="Краснодарский край,Новокубанский муниципальный район,с.п. Верхнекубанское,х. Федоровский,д. 217"/>
  </r>
  <r>
    <x v="28"/>
    <s v="ПЯТЕРОЧКА 4744"/>
    <s v="ПАО Сбербанк"/>
    <s v="Краснодарский край, Новокубанский м.р-н, г.п. Новокубанское, г Новокубанск, ул Первомайская, 197"/>
  </r>
  <r>
    <x v="28"/>
    <s v="ПЯТЕРОЧКА 4480"/>
    <s v="ПАО Сбербанк"/>
    <s v="Краснодарский край, Новокубанский м.р-н, с.п. Советское, ст-ца Советская, ул Ленина, 276"/>
  </r>
  <r>
    <x v="28"/>
    <s v="Пятерочка 14632"/>
    <s v="ПАО Сбербанк"/>
    <s v="Краснодарский край, Новокубанский м.р-н, г.п. Новокубанское, г Новокубанск, ул Красная, 36/1 36/1"/>
  </r>
  <r>
    <x v="28"/>
    <s v="Пятерочка 18436"/>
    <s v="ПАО Сбербанк"/>
    <s v="Краснодарский край, Новокубанский м.р-н, г.п. Новокубанское, г Новокубанск, ул Нева, д. 23А"/>
  </r>
  <r>
    <x v="29"/>
    <s v="МАЗС 23161"/>
    <s v="ПАО Банк &quot;ФК Открытие&quot;"/>
    <s v="Краснодарский край,Новопокровский муниципальный район,с.п. Новопокровское,ст-ца Новопокровская,ул. Григорьева,д. 171А"/>
  </r>
  <r>
    <x v="29"/>
    <m/>
    <s v="Банк &quot;ВБРР&quot; (АО)"/>
    <s v="Краснодарский край,м.р-н Новопокровский,ст-ца Ильинская,ул. Гагарина,д. 2"/>
  </r>
  <r>
    <x v="29"/>
    <m/>
    <s v="Банк &quot;ВБРР&quot; (АО)"/>
    <s v="Краснодарский край,м.р-н Новопокровский,п. Кубанский,ул. Линейная,д. 1"/>
  </r>
  <r>
    <x v="29"/>
    <m/>
    <s v="Банк &quot;ВБРР&quot; (АО)"/>
    <s v="Краснодарский край,м.р-н Новопокровский,ст-ца Новопокровская,ул. Григорьева,д. 175"/>
  </r>
  <r>
    <x v="29"/>
    <m/>
    <s v="Банк &quot;ВБРР&quot; (АО)"/>
    <s v="Краснодарский край,м.р-н Новопокровский,ст-ца Новопокровская,ул. Суворова,д. 188"/>
  </r>
  <r>
    <x v="29"/>
    <s v="ПЯТЕРОЧКА 4968"/>
    <s v="ПАО Сбербанк"/>
    <s v="Краснодарский край, Новопокровский м.р-н, с.п. Новопокровское, ст-ца Новопокровская, ул Советская, 51"/>
  </r>
  <r>
    <x v="29"/>
    <s v="ПЯТЕРОЧКА 9282"/>
    <s v="ПАО Сбербанк"/>
    <s v="Краснодарский край, Новопокровский м.р-н, с.п. Новопокровское, ст-ца Новопокровская, пер Зеленый, 23А"/>
  </r>
  <r>
    <x v="29"/>
    <s v="ПЯТЕРОЧКА 11292"/>
    <s v="ПАО Сбербанк"/>
    <s v="Краснодарский край, Новопокровский м.р-н, с.п. Ильинское, ст-ца Ильинская, ул Красная, 68"/>
  </r>
  <r>
    <x v="29"/>
    <s v="Пятерочка 13892"/>
    <s v="ПАО Сбербанк"/>
    <s v="Краснодарский край, Новопокровский м.р-н, с.п. Новопокровское, ст-ца Новопокровская, ул Первомайская, 96"/>
  </r>
  <r>
    <x v="29"/>
    <s v="Пятерочка 19555"/>
    <s v="ПАО Сбербанк"/>
    <s v="Краснодарский край, Новопокровский м.р-н, с.п. Кубанское, п Кубанский, ул Кубанская, д 1"/>
  </r>
  <r>
    <x v="29"/>
    <s v="Пятерочка 22258"/>
    <s v="ПАО Сбербанк"/>
    <s v="Краснодарский край, Новопокровский м.р-н, с.п. Новопокровское, ст-ца Новопокровская, ул Григорьева, дом 14А"/>
  </r>
  <r>
    <x v="29"/>
    <s v="Пятерочка 22017"/>
    <s v="ПАО Сбербанк"/>
    <s v="Краснодарский край, Новопокровский м.р-н, с.п. Калниболотское, ст-ца Калниболотская, ул Октябрьская, нет"/>
  </r>
  <r>
    <x v="30"/>
    <s v="ПЯТЕРОЧКА 7246"/>
    <s v="ПАО Сбербанк"/>
    <s v="Краснодарский край, Отрадненский м.р-н, с.п. Отрадненское, ст-ца Отрадная, ул Союзная, 70А"/>
  </r>
  <r>
    <x v="30"/>
    <s v="EVO_Продукты"/>
    <s v="ПАО Сбербанк"/>
    <s v="Краснодарский край, Отрадненский м.р-н, с.п. Удобненское, ст-ца Удобная, ул Ленина, 29"/>
  </r>
  <r>
    <x v="30"/>
    <s v="Пятерочка 20591"/>
    <s v="ПАО Сбербанк"/>
    <s v="Краснодарский край, Отрадненский м.р-н, с.п. Отрадненское, ст-ца Отрадная, ул Первомайская, 64"/>
  </r>
  <r>
    <x v="30"/>
    <s v="Пятерочка 23249"/>
    <s v="ПАО Сбербанк"/>
    <s v="Краснодарский край, Отрадненский м.р-н, с.п. Отрадненское, ст-ца Отрадная, ул Октябрьская, 119"/>
  </r>
  <r>
    <x v="30"/>
    <s v="EVO_Продукты."/>
    <s v="ПАО Сбербанк"/>
    <s v="Краснодарский край, Отрадненский м.р-н, с.п. Красногвардейское, с Пискуновское, ул Красная, 52"/>
  </r>
  <r>
    <x v="31"/>
    <s v="АЗС 23040"/>
    <s v="ПАО Банк &quot;ФК Открытие&quot;"/>
    <s v="Краснодарский край,Павловский муниципальный район,с.п. Павловское,ст-ца Павловская,ул. Содружества,д. 9"/>
  </r>
  <r>
    <x v="31"/>
    <s v="МАЗС 23220"/>
    <s v="ПАО Банк &quot;ФК Открытие&quot;"/>
    <s v="Краснодарский край,Павловский муниципальный район,с.п. Павловское,ст-ца Павловская,ул. Горького,д. 9"/>
  </r>
  <r>
    <x v="31"/>
    <m/>
    <s v="Банк &quot;ВБРР&quot; (АО)"/>
    <s v="Краснодарский край,м.р-н Павловский,ст-ца Павловская,дор ФАД ДОН"/>
  </r>
  <r>
    <x v="31"/>
    <m/>
    <s v="Банк &quot;ВБРР&quot; (АО)"/>
    <s v="Краснодарский край,м.р-н Павловский,ст-ца Павловская,ул. Магистральная,д. 2"/>
  </r>
  <r>
    <x v="31"/>
    <m/>
    <s v="Банк &quot;ВБРР&quot; (АО)"/>
    <s v="Краснодарский край,м.р-н Павловский,ст-ца Павловская,ул. Промышленная,к. 2А"/>
  </r>
  <r>
    <x v="31"/>
    <m/>
    <s v="Банк &quot;ВБРР&quot; (АО)"/>
    <s v="Краснодарский край,м.р-н Павловский,ст-ца Павловская,ул. Луговая,к. 23А"/>
  </r>
  <r>
    <x v="31"/>
    <s v="ПЯТЕРОЧКА 4882"/>
    <s v="ПАО Сбербанк"/>
    <s v="Краснодарский край, Павловский м.р-н, с.п. Павловское, ст-ца Павловская, ул Советская, 78А"/>
  </r>
  <r>
    <x v="31"/>
    <s v="ПЯТЕРОЧКА 5028"/>
    <s v="ПАО Сбербанк"/>
    <s v="Краснодарский край, Павловский м.р-н, с.п. Павловское, ст-ца Павловская, ул Горького, 270"/>
  </r>
  <r>
    <x v="31"/>
    <s v="ПЯТЕРОЧКА 7700"/>
    <s v="ПАО Сбербанк"/>
    <s v="Краснодарский край, Павловский м.р-н, с.п. Новолеушковское, ст-ца Новолеушковская, ул Красная, 58А 58А"/>
  </r>
  <r>
    <x v="31"/>
    <s v="Пятерочка 14280"/>
    <s v="ПАО Сбербанк"/>
    <s v="Краснодарский край, Павловский м.р-н, с.п. Старолеушковское, ст-ца Старолеушковская, ул Первомайская, 5,В 5В"/>
  </r>
  <r>
    <x v="31"/>
    <s v="Пятерочка 19488"/>
    <s v="ПАО Сбербанк"/>
    <s v="Краснодарский край, Павловский м.р-н, с.п. Павловское, ст-ца Павловская, ул Горького, 49"/>
  </r>
  <r>
    <x v="31"/>
    <s v="Пятерочка 21921"/>
    <s v="ПАО Сбербанк"/>
    <s v="Краснодарский край, Павловский м.р-н, с.п. Павловское, ст-ца Павловская, ул Юных Ленинцев, 200"/>
  </r>
  <r>
    <x v="32"/>
    <s v="АЗС 23228"/>
    <s v="ПАО Банк &quot;ФК Открытие&quot;"/>
    <s v="Краснодарский край,Приморско-Ахтарский муниципальный район,г. п. Приморско-Ахтарское,г. Приморско-Ахтарск,ул. Фестивальная,д. 22"/>
  </r>
  <r>
    <x v="32"/>
    <m/>
    <s v="Банк &quot;ВБРР&quot; (АО)"/>
    <s v="Краснодарский край,м.р-н Приморско-Ахтарский,г. Приморско-Ахтарск,ул. Победы,д. 90/1"/>
  </r>
  <r>
    <x v="32"/>
    <m/>
    <s v="Банк &quot;ВБРР&quot; (АО)"/>
    <s v="Краснодарский край,м.р-н Приморско-Ахтарский,г. Приморско-Ахтарск,ул. Мира,д. 2/1"/>
  </r>
  <r>
    <x v="32"/>
    <s v="ПЯТЕРОЧКА 6633"/>
    <s v="ПАО Сбербанк"/>
    <s v="Краснодарский край, Приморско-Ахтарский м.р-н, г.п. Приморско-Ахтарское, г Приморско-Ахтарск, ул Комиссара Шевченко, 101/4"/>
  </r>
  <r>
    <x v="32"/>
    <s v="ПЯТЕРОЧКА 7174"/>
    <s v="ПАО Сбербанк"/>
    <s v="Краснодарский край, Приморско-Ахтарский м.р-н, г.п. Приморско-Ахтарское, г Приморско-Ахтарск, ул Пролетарская, 70 70"/>
  </r>
  <r>
    <x v="32"/>
    <s v="Пятерочка 12053"/>
    <s v="ПАО Сбербанк"/>
    <s v="Краснодарский край, Приморско-Ахтарский м.р-н, г.п. Приморско-Ахтарское, г Приморско-Ахтарск, ул Фестивальная, 1/6"/>
  </r>
  <r>
    <x v="32"/>
    <s v="Пятерочка 15479"/>
    <s v="ПАО Сбербанк"/>
    <s v="Краснодарский край, Приморско-Ахтарский м.р-н, г.п. Приморско-Ахтарское, г Приморско-Ахтарск, ул Горшковой, 63/1"/>
  </r>
  <r>
    <x v="32"/>
    <s v="Пятерочка 14992"/>
    <s v="ПАО Сбербанк"/>
    <s v="Краснодарский край, Приморско-Ахтарский м.р-н, г.п. Приморско-Ахтарское, г Приморско-Ахтарск, ул Ленина, 54"/>
  </r>
  <r>
    <x v="32"/>
    <s v="Пятерочка 14575"/>
    <s v="ПАО Сбербанк"/>
    <s v="Краснодарский край, Приморско-Ахтарский м.р-н, с.п. Бриньковское, ст-ца Бриньковская, ул Красная, 119/2 119/2"/>
  </r>
  <r>
    <x v="32"/>
    <s v="Пятерочка 17917"/>
    <s v="ПАО Сбербанк"/>
    <s v="Краснодарский край, Приморско-Ахтарский м.р-н, г.п. Приморско-Ахтарское, г Приморско-Ахтарск, ул Азовской флотилии, д. 2А"/>
  </r>
  <r>
    <x v="32"/>
    <s v="Пятерочка 17812"/>
    <s v="ПАО Сбербанк"/>
    <s v="Краснодарский край, Приморско-Ахтарский м.р-н, г.п. Приморско-Ахтарское, г Приморско-Ахтарск, ул Промышленная, бн"/>
  </r>
  <r>
    <x v="32"/>
    <s v="Пятерочка 20269"/>
    <s v="ПАО Сбербанк"/>
    <s v="Краснодарский край, Приморско-Ахтарский м.р-н, г.п. Приморско-Ахтарское, г Приморско-Ахтарск, ул Пролетарская, 107"/>
  </r>
  <r>
    <x v="32"/>
    <s v="Пятерочка 21325"/>
    <s v="ПАО Сбербанк"/>
    <s v="Краснодарский край, Приморско-Ахтарский м.р-н, с.п. Ахтарское, п Ахтарский, ул 50 лет Октября, 1/1"/>
  </r>
  <r>
    <x v="32"/>
    <s v="Пятерочка 21185"/>
    <s v="ПАО Сбербанк"/>
    <s v="Краснодарский край, Приморско-Ахтарский м.р-н, с.п. Ольгинское, ст-ца Ольгинская, ул Ленина, 62"/>
  </r>
  <r>
    <x v="32"/>
    <s v="Пятерочка 23231"/>
    <s v="ПАО Сбербанк"/>
    <s v="Краснодарский край, Приморско-Ахтарский м.р-н, г.п. Приморско-Ахтарское, г Приморско-Ахтарск, ул Ленина, 75"/>
  </r>
  <r>
    <x v="32"/>
    <s v="Пятерочка 24278"/>
    <s v="ПАО Сбербанк"/>
    <s v="Краснодарский край, Приморско-Ахтарский м.р-н, г.п. Приморско-Ахтарское, г Приморско-Ахтарск, ул Кубанская, 171"/>
  </r>
  <r>
    <x v="33"/>
    <s v="АЗС 23226"/>
    <s v="ПАО Банк &quot;ФК Открытие&quot;"/>
    <s v="Краснодарский край,Северский муниципальный район,с.п. Северское,ст-ца Северская,ул. Западная,д. 43А"/>
  </r>
  <r>
    <x v="33"/>
    <s v="АЗС 23001"/>
    <s v="ПАО Банк &quot;ФК Открытие&quot;"/>
    <s v="Краснодарский край,Северский муниципальный район,г. п. Черноморское,пгт. Черноморский,ш.Краснодар-Новороссийск"/>
  </r>
  <r>
    <x v="33"/>
    <s v="ПЯТЕРОЧКА 7268"/>
    <s v="ПАО Сбербанк"/>
    <s v="Краснодарский край, Северский м.р-н, г.п. Афипское, пгт Афипский, ул Пушкина, 113Л 113Л"/>
  </r>
  <r>
    <x v="33"/>
    <s v="ПЯТЕРОЧКА 10122"/>
    <s v="ПАО Сбербанк"/>
    <s v="Краснодарский край, Северский м.р-н, г.п. Ильское, пгт Ильский, ул Комсомольская, 42"/>
  </r>
  <r>
    <x v="33"/>
    <s v="ПЯТЕРОЧКА 8361"/>
    <s v="ПАО Сбербанк"/>
    <s v="Краснодарский край, Северский м.р-н, г.п. Афипское, пгт Афипский, ул Ленина, 125"/>
  </r>
  <r>
    <x v="33"/>
    <s v="ПЯТЕРОЧКА 7383"/>
    <s v="ПАО Сбербанк"/>
    <s v="Краснодарский край, Северский м.р-н, с.п. Северское, ст-ца Северская, ул Ленина, 115"/>
  </r>
  <r>
    <x v="33"/>
    <s v="ПЯТЕРОЧКА 11605"/>
    <s v="ПАО Сбербанк"/>
    <s v="Краснодарский край, Северский м.р-н, г.п. Черноморское, пгт Черноморский, ул Шоссейная, 11"/>
  </r>
  <r>
    <x v="33"/>
    <s v="ПЯТЕРОЧКА 11831"/>
    <s v="ПАО Сбербанк"/>
    <s v="Краснодарский край, Северский м.р-н, г.п. Ильское, пгт Ильский, ул Мира, 156"/>
  </r>
  <r>
    <x v="33"/>
    <s v="Пятерочка 13867"/>
    <s v="ПАО Сбербанк"/>
    <s v="Краснодарский край, Северский м.р-н, с.п. Северское, ст-ца Северская, ул Ленина, 1"/>
  </r>
  <r>
    <x v="33"/>
    <s v="Пятерочка 14169"/>
    <s v="ПАО Сбербанк"/>
    <s v="Краснодарский край, Северский м.р-н, г.п. Черноморское, пгт Черноморский, ул Юбилейная, 20"/>
  </r>
  <r>
    <x v="33"/>
    <s v="СВЕТЛАНА"/>
    <s v="ПАО Сбербанк"/>
    <s v="Краснодарский край, Северский м.р-н, с.п. Михайловское, с Михайловское, ул Кооперативная, 8В"/>
  </r>
  <r>
    <x v="33"/>
    <s v="Пятерочка 16141"/>
    <s v="ПАО Сбербанк"/>
    <s v="Краснодарский край, Северский м.р-н, с.п. Азовское, ст-ца Азовская, ул Ленина, 59"/>
  </r>
  <r>
    <x v="33"/>
    <s v="ООО СВЕТЛАНА"/>
    <s v="ПАО Сбербанк"/>
    <s v="Краснодарский край, Северский м.р-н, с.п. Львовское, с Львовское, ул Свердлова, 100"/>
  </r>
  <r>
    <x v="33"/>
    <s v="Пятерочка 20079"/>
    <s v="ПАО Сбербанк"/>
    <s v="Краснодарский край, Северский м.р-н, г.п. Афипское, пгт Афипский, ул Воронова, 43"/>
  </r>
  <r>
    <x v="33"/>
    <s v="ПЯТЕРОЧКА 4163"/>
    <s v="ПАО Сбербанк"/>
    <s v="Краснодарский край, Северский м.р-н, с.п. Смоленское, ст-ца Смоленская, ул Советская, 47"/>
  </r>
  <r>
    <x v="33"/>
    <s v="Пятерочка 21543"/>
    <s v="ПАО Сбербанк"/>
    <s v="Краснодарский край, Северский м.р-н, г.п. Черноморское, пгт Черноморский, ул Юбилейная, 75А"/>
  </r>
  <r>
    <x v="33"/>
    <s v="Пятерочка 22077"/>
    <s v="ПАО Сбербанк"/>
    <s v="Краснодарский край, Северский м.р-н, г.п. Афипское, пгт Афипский, ул Краснодарская, 36"/>
  </r>
  <r>
    <x v="33"/>
    <s v="Пятерочка 23789"/>
    <s v="ПАО Сбербанк"/>
    <s v="Краснодарский край, Северский м.р-н, г.п. Афипское, пгт Афипский, ул 50 лет Октября, 107"/>
  </r>
  <r>
    <x v="33"/>
    <s v="ПЯТЕРОЧКА 6723"/>
    <s v="ПАО Сбербанк"/>
    <s v="Краснодарский край, Северский м.р-н, с.п. Северское, ст-ца Северская, ул Народная, 26 26А"/>
  </r>
  <r>
    <x v="34"/>
    <s v="АЗС 23064"/>
    <s v="ПАО Банк &quot;ФК Открытие&quot;"/>
    <s v="Краснодарский край,Славянский муниципальный район,г. п. Славянское,г. Славянск-на-Кубани,ул. Пролетарская,д. 9/8А"/>
  </r>
  <r>
    <x v="34"/>
    <s v="АЗС 23264"/>
    <s v="ПАО Банк &quot;ФК Открытие&quot;"/>
    <s v="Краснодарский край,Славянский муниципальный район,с.п. Петровское,ст-ца Петровская,ул. Гоголя,д. 7А"/>
  </r>
  <r>
    <x v="34"/>
    <s v="АЗС 23273"/>
    <s v="ПАО Банк &quot;ФК Открытие&quot;"/>
    <s v="Краснодарский край,Славянский муниципальный район,с.п. Коржевское,х. Коржевский,ул. Краснодарская,д. 1К"/>
  </r>
  <r>
    <x v="34"/>
    <s v="АЗС 23379"/>
    <s v="ПАО Банк &quot;ФК Открытие&quot;"/>
    <s v="Краснодарский край,Славянский муниципальный район,с.п. Прикубанское,х. Прикубанский,ул. Победы,д. 19"/>
  </r>
  <r>
    <x v="34"/>
    <m/>
    <s v="Банк &quot;ВБРР&quot; (АО)"/>
    <s v="Краснодарский край,м.р-н Славянский,г. Славянск-на-Кубани,ул. Маевское шоссе,д. 25"/>
  </r>
  <r>
    <x v="34"/>
    <m/>
    <s v="Банк &quot;ВБРР&quot; (АО)"/>
    <s v="Краснодарский край,м.р-н Славянский,г. Славянск-на-Кубани,ул. Пролетарская,д. 1"/>
  </r>
  <r>
    <x v="34"/>
    <m/>
    <s v="Банк &quot;ВБРР&quot; (АО)"/>
    <s v="Краснодарский край,м.р-н Славянский,ст-ца Анастасиевская,ул. Красная,д. 1Г"/>
  </r>
  <r>
    <x v="34"/>
    <m/>
    <s v="Банк &quot;ВБРР&quot; (АО)"/>
    <s v="Краснодарский край,м.р-н Славянский,х. Коржевский,ул. Краснодарская,д. 48/1"/>
  </r>
  <r>
    <x v="34"/>
    <s v="ПЯТЕРОЧКА 5425"/>
    <s v="ПАО Сбербанк"/>
    <s v="Краснодарский край, Славянский м.р-н, г.п. Славянское, г Славянск-на-Кубани, ул Отдельская, 310"/>
  </r>
  <r>
    <x v="34"/>
    <s v="ПЯТЕРОЧКА 8878"/>
    <s v="ПАО Сбербанк"/>
    <s v="Краснодарский край, Славянский м.р-н, с.п. Анастасиевское, ст-ца Анастасиевская, ул Красная, 75"/>
  </r>
  <r>
    <x v="34"/>
    <s v="ПЯТЕРОЧКА 10436"/>
    <s v="ПАО Сбербанк"/>
    <s v="Краснодарский край, Славянский м.р-н, с.п. Петровское, ст-ца Петровская, ул Пимоненко, 10"/>
  </r>
  <r>
    <x v="34"/>
    <s v="ПЯТЕРОЧКА 4179"/>
    <s v="ПАО Сбербанк"/>
    <s v="Краснодарский край, Славянский м.р-н, г.п. Славянское, г Славянск-на-Кубани, ул Зеленского, 5 5/1"/>
  </r>
  <r>
    <x v="34"/>
    <s v="Пятерочка 15645"/>
    <s v="ПАО Сбербанк"/>
    <s v="Краснодарский край, Славянский м.р-н, г.п. Славянское, г Славянск-на-Кубани, ул Дзержинского, 258"/>
  </r>
  <r>
    <x v="34"/>
    <s v="ПЯТЕРОЧКА 5667"/>
    <s v="ПАО Сбербанк"/>
    <s v="Краснодарский край, Славянский м.р-н, г.п. Славянское, г Славянск-на-Кубани, ул Полковая, 228 228"/>
  </r>
  <r>
    <x v="34"/>
    <s v="Пятерочка 13087"/>
    <s v="ПАО Сбербанк"/>
    <s v="Краснодарский край, Славянский м.р-н, г.п. Славянское, г Славянск-на-Кубани, ул Батарейная, 444"/>
  </r>
  <r>
    <x v="34"/>
    <s v="Пятерочка 18479"/>
    <s v="ПАО Сбербанк"/>
    <s v="Краснодарский край, Славянский м.р-н, г.п. Славянское, г Славянск-на-Кубани, ул Школьная, 618"/>
  </r>
  <r>
    <x v="34"/>
    <s v="Пятерочка 15774"/>
    <s v="ПАО Сбербанк"/>
    <s v="Краснодарский край, Славянский м.р-н, с.п. Коржевское, х Коржевский, ул Краснодарская, 21"/>
  </r>
  <r>
    <x v="34"/>
    <s v="Пятерочка 19936"/>
    <s v="ПАО Сбербанк"/>
    <s v="Краснодарский край, Славянский м.р-н, г.п. Славянское, г Славянск-на-Кубани, ул Красная, 94"/>
  </r>
  <r>
    <x v="34"/>
    <s v="Пятерочка 20634"/>
    <s v="ПАО Сбербанк"/>
    <s v="Краснодарский край, Славянский м.р-н, г.п. Славянское, г Славянск-на-Кубани, ул Краснодарская, дом 240"/>
  </r>
  <r>
    <x v="34"/>
    <s v="Пятерочка 21023"/>
    <s v="ПАО Сбербанк"/>
    <s v="Краснодарский край, Славянский м.р-н, г.п. Славянское, г Славянск-на-Кубани, ул Отдельская, дом 257/9"/>
  </r>
  <r>
    <x v="34"/>
    <s v="Пятерочка 21920"/>
    <s v="ПАО Сбербанк"/>
    <s v="Краснодарский край, Славянский м.р-н, г.п. Славянское, г Славянск-на-Кубани, ул Ковтюха, 53"/>
  </r>
  <r>
    <x v="34"/>
    <s v="Пятерочка 24516"/>
    <s v="ПАО Сбербанк"/>
    <s v="Краснодарский край, Славянский м.р-н, с.п. Петровское, ст-ца Петровская, ул Партизанская, 2"/>
  </r>
  <r>
    <x v="35"/>
    <s v="АЗС 23120"/>
    <s v="ПАО Банк &quot;ФК Открытие&quot;"/>
    <s v="Краснодарский край,Староминский муниципальный район,с.п. Староминское,ст-ца Староминская,ул. Каманина,д. 4"/>
  </r>
  <r>
    <x v="35"/>
    <s v="TATNEFT 347 AZS ZAPAD"/>
    <s v="ПАО Банк ЗЕНИТ"/>
    <s v="край Краснодарский, м.р-н Староминский, с.п. Рассветовское, п Придорожный, тер. Автодорога Краснодар-Ейск"/>
  </r>
  <r>
    <x v="35"/>
    <m/>
    <s v="Банк &quot;ВБРР&quot; (АО)"/>
    <s v="Краснодарский край,м.р-н Староминский,ст-ца Староминская,ул. Краснознаменная,к. 241"/>
  </r>
  <r>
    <x v="35"/>
    <s v="ПЯТЕРОЧКА 4554"/>
    <s v="ПАО Сбербанк"/>
    <s v="Краснодарский край, Староминский м.р-н, с.п. Староминское, ст-ца Староминская, ул Ленина, 53"/>
  </r>
  <r>
    <x v="35"/>
    <s v="Пятерочка 15031"/>
    <s v="ПАО Сбербанк"/>
    <s v="Краснодарский край, Староминский м.р-н, с.п. Староминское, ст-ца Староминская, ул В.Петренко, 148"/>
  </r>
  <r>
    <x v="35"/>
    <s v="Пятерочка 14951"/>
    <s v="ПАО Сбербанк"/>
    <s v="Краснодарский край, Староминский м.р-н, с.п. Староминское, ст-ца Староминская, ул Кирова, 37"/>
  </r>
  <r>
    <x v="35"/>
    <s v="Пятерочка 15581"/>
    <s v="ПАО Сбербанк"/>
    <s v="Краснодарский край, Староминский м.р-н, с.п. Староминское, ст-ца Староминская, ул Краснознаменная, 108"/>
  </r>
  <r>
    <x v="35"/>
    <s v="Пятерочка 16078"/>
    <s v="ПАО Сбербанк"/>
    <s v="Краснодарский край, Староминский м.р-н, с.п. Староминское, ст-ца Староминская, ул Орджоникидзе, 75"/>
  </r>
  <r>
    <x v="35"/>
    <s v="Пятерочка 19213"/>
    <s v="ПАО Сбербанк"/>
    <s v="Краснодарский край, Староминский м.р-н, с.п. Канеловское, ст-ца Канеловская, ул Ленина, д. 93"/>
  </r>
  <r>
    <x v="35"/>
    <s v="ПЯТЕРОЧКА 4105"/>
    <s v="ПАО Сбербанк"/>
    <s v="Краснодарский край, Староминский м.р-н, с.п. Староминское, ст-ца Староминская, ул Кольцовская, 24Б"/>
  </r>
  <r>
    <x v="36"/>
    <s v="АЗС 23365"/>
    <s v="ПАО Банк &quot;ФК Открытие&quot;"/>
    <s v="Краснодарский край,Тбилисский муниципальный район,с.п. Тбилисское,ст-ца Тбилисская,ул. Октябрьская,д. 126Г"/>
  </r>
  <r>
    <x v="36"/>
    <m/>
    <s v="Банк &quot;ВБРР&quot; (АО)"/>
    <s v="Краснодарский край,м.р-н Тбилисский,ст-ца Тбилисская,ул. Элеваторная,д. 6Б"/>
  </r>
  <r>
    <x v="36"/>
    <s v="ПЯТЕРОЧКА 5477"/>
    <s v="ПАО Сбербанк"/>
    <s v="Краснодарский край, Тбилисский м.р-н, с.п. Тбилисское, ст-ца Тбилисская, ул Пристанционная, 2А"/>
  </r>
  <r>
    <x v="36"/>
    <s v="ПЯТЕРОЧКА 5708"/>
    <s v="ПАО Сбербанк"/>
    <s v="Краснодарский край, Тбилисский м.р-н, с.п. Тбилисское, ст-ца Тбилисская, ул Почтовая, 57"/>
  </r>
  <r>
    <x v="36"/>
    <s v="ПЯТЕРОЧКА 5561"/>
    <s v="ПАО Сбербанк"/>
    <s v="Краснодарский край, Тбилисский м.р-н, с.п. Тбилисское, ст-ца Тбилисская, ул Новая, 37"/>
  </r>
  <r>
    <x v="36"/>
    <s v="Пятерочка 16677"/>
    <s v="ПАО Сбербанк"/>
    <s v="Краснодарский край, Тбилисский м.р-н, с.п. Тбилисское, ст-ца Тбилисская, ул Октябрьская, 57"/>
  </r>
  <r>
    <x v="36"/>
    <s v="Пятерочка 18404"/>
    <s v="ПАО Сбербанк"/>
    <s v="Краснодарский край, Тбилисский м.р-н, с.п. Тбилисское, ст-ца Тбилисская, ул Октябрьская, 150Б"/>
  </r>
  <r>
    <x v="36"/>
    <s v="Пятерочка 22181"/>
    <s v="ПАО Сбербанк"/>
    <s v="Краснодарский край, Тбилисский м.р-н, с.п. Тбилисское, ст-ца Тбилисская, ул Октябрьская, 183Б"/>
  </r>
  <r>
    <x v="36"/>
    <s v="Пятерочка 22018"/>
    <s v="ПАО Сбербанк"/>
    <s v="Краснодарский край, Тбилисский м.р-н, с.п. Тбилисское, ст-ца Тбилисская, ул Красная, 146"/>
  </r>
  <r>
    <x v="37"/>
    <s v="АЗС 23015"/>
    <s v="ПАО Банк &quot;ФК Открытие&quot;"/>
    <s v="Краснодарский край,Темрюкский муниципальный район,с.п. Голубицкое,ст-ца Голубицкая,ул. Восточная,д. 7А"/>
  </r>
  <r>
    <x v="37"/>
    <s v="АЗС 23168"/>
    <s v="ПАО Банк &quot;ФК Открытие&quot;"/>
    <s v="Краснодарский край,Темрюкский муниципальный район,с.п. Таманское,ст-ца Тамань,ул. Победы,д. 9"/>
  </r>
  <r>
    <x v="37"/>
    <s v="АЗС 23229"/>
    <s v="ПАО Банк &quot;ФК Открытие&quot;"/>
    <s v="Краснодарский край,Темрюкский муниципальный район,г. п. Темрюкское,г. Темрюк,проезд 106-й квартал,д. 251"/>
  </r>
  <r>
    <x v="37"/>
    <s v="АЗС 23008"/>
    <s v="ПАО Банк &quot;ФК Открытие&quot;"/>
    <s v="Краснодарский край,Темрюкский муниципальный район,г. п. Темрюкское,г. Темрюк,ул. Коллонтай,д. 10"/>
  </r>
  <r>
    <x v="37"/>
    <s v="МАЗС 23070"/>
    <s v="ПАО Банк &quot;ФК Открытие&quot;"/>
    <s v="Краснодарский край,Темрюкский муниципальный район,с.п. Старотитаровское,ст-ца Старотитаровская,ул. Садовая,д. 9"/>
  </r>
  <r>
    <x v="37"/>
    <s v="АЗС 23373"/>
    <s v="ПАО Банк &quot;ФК Открытие&quot;"/>
    <s v="Краснодарский край,Темрюкский муниципальный район,с.п. Таманское,ст-ца Тамань,ул. Заозерная,д. 7"/>
  </r>
  <r>
    <x v="37"/>
    <m/>
    <s v="Банк &quot;ВБРР&quot; (АО)"/>
    <s v="Краснодарский край,м.р-н Темрюкский,г. Темрюк,ул. Калинина,д. 126"/>
  </r>
  <r>
    <x v="37"/>
    <m/>
    <s v="Банк &quot;ВБРР&quot; (АО)"/>
    <s v="Краснодарский край,м.р-н Темрюкский,ст-ца Старотитаровская,пер Ильича,д. 1,к. 1"/>
  </r>
  <r>
    <x v="37"/>
    <m/>
    <s v="Банк &quot;ВБРР&quot; (АО)"/>
    <s v="Краснодарский край,м.р-н Темрюкский,ст-ца Тамань,ул. Победы,д. 26"/>
  </r>
  <r>
    <x v="37"/>
    <s v="ПЕРЕКРЕСТОК РЛЮКСЕМБУРГ"/>
    <s v="ПАО Сбербанк"/>
    <s v="Краснодарский край, Темрюкский м.р-н, г.п. Темрюкское, г Темрюк, ул Розы Люксембург, 61"/>
  </r>
  <r>
    <x v="37"/>
    <s v="ПЯТЕРОЧКА 10327"/>
    <s v="ПАО Сбербанк"/>
    <s v="Краснодарский край, Темрюкский м.р-н, с.п. Таманское, ст-ца Тамань, ул Карла Маркса, 157а 157А"/>
  </r>
  <r>
    <x v="37"/>
    <s v="Пятерочка 14414"/>
    <s v="ПАО Сбербанк"/>
    <s v="Краснодарский край, Темрюкский м.р-н, г.п. Темрюкское, г Темрюк, ул Розы Люксембург, 5"/>
  </r>
  <r>
    <x v="37"/>
    <s v="Пятерочка 13433"/>
    <s v="ПАО Сбербанк"/>
    <s v="Краснодарский край, Темрюкский м.р-н, с.п. Курчанское, ст-ца Курчанская, ул Красная, 94"/>
  </r>
  <r>
    <x v="37"/>
    <s v="Пятерочка 11858"/>
    <s v="ПАО Сбербанк"/>
    <s v="Краснодарский край, Темрюкский м.р-н, с.п. Старотитаровское, ст-ца Старотитаровская, ул Носова, 46"/>
  </r>
  <r>
    <x v="37"/>
    <s v="Пятерочка 15371"/>
    <s v="ПАО Сбербанк"/>
    <s v="Краснодарский край, Темрюкский м.р-н, с.п. Краснострельское, п Стрелка, ул Чапаева, 24"/>
  </r>
  <r>
    <x v="37"/>
    <s v="Пятерочка 17570"/>
    <s v="ПАО Сбербанк"/>
    <s v="Краснодарский край, Темрюкский м.р-н, г.п. Темрюкское, г Темрюк, ул Розы Люксембург, 26"/>
  </r>
  <r>
    <x v="37"/>
    <s v="ПРОДУКТЫ"/>
    <s v="ПАО Сбербанк"/>
    <s v="Краснодарский край, Темрюкский м.р-н, с.п. Сенное, п Сенной, ул Мира, 2А"/>
  </r>
  <r>
    <x v="37"/>
    <s v="Пятерочка 14936"/>
    <s v="ПАО Сбербанк"/>
    <s v="Краснодарский край, Темрюкский м.р-н, с.п. Курчанское, п Светлый Путь Ленина, ул Красная, 67"/>
  </r>
  <r>
    <x v="37"/>
    <s v="Пятерочка 17835"/>
    <s v="ПАО Сбербанк"/>
    <s v="Краснодарский край, Темрюкский м.р-н, с.п. Голубицкое, ст-ца Голубицкая, ул Красная, д. 2/1"/>
  </r>
  <r>
    <x v="37"/>
    <s v="Пятерочка 17854"/>
    <s v="ПАО Сбербанк"/>
    <s v="Краснодарский край, Темрюкский м.р-н, с.п. Сенное, п Сенной, ул Мира, 26Б"/>
  </r>
  <r>
    <x v="37"/>
    <s v="Пятерочка 16885"/>
    <s v="ПАО Сбербанк"/>
    <s v="Краснодарский край, Темрюкский м.р-н, с.п. Таманское, ст-ца Тамань, ул Карла Маркса, 69"/>
  </r>
  <r>
    <x v="37"/>
    <s v="Пятерочка 14423"/>
    <s v="ПАО Сбербанк"/>
    <s v="Краснодарский край, Темрюкский м.р-н, с.п. Старотитаровское, ст-ца Старотитаровская, ул Ростовская, 90"/>
  </r>
  <r>
    <x v="37"/>
    <s v="Пятерочка 19774"/>
    <s v="ПАО Сбербанк"/>
    <s v="Краснодарский край, Темрюкский м.р-н, г.п. Темрюкское, г Темрюк, ул Бувина, 164"/>
  </r>
  <r>
    <x v="37"/>
    <s v="Пятерочка 21022"/>
    <s v="ПАО Сбербанк"/>
    <s v="Краснодарский край, Темрюкский м.р-н, с.п. Голубицкое, ст-ца Голубицкая, ул Курортная, 70/1"/>
  </r>
  <r>
    <x v="37"/>
    <s v="Пятерочка 19620"/>
    <s v="ПАО Сбербанк"/>
    <s v="Краснодарский край, Темрюкский м.р-н, с.п. Голубицкое, ст-ца Голубицкая, ул Курортная, 9"/>
  </r>
  <r>
    <x v="37"/>
    <s v="Пятерочка 18964"/>
    <s v="ПАО Сбербанк"/>
    <s v="Краснодарский край, Темрюкский м.р-н, с.п. Таманское, ст-ца Тамань, ул Пушкина, 5"/>
  </r>
  <r>
    <x v="37"/>
    <s v="Пятерочка 20996"/>
    <s v="ПАО Сбербанк"/>
    <s v="Краснодарский край, Темрюкский м.р-н, с.п. Запорожское, ст-ца Запорожская, ул Ленина, 2"/>
  </r>
  <r>
    <x v="37"/>
    <s v="Пятерочка 20561"/>
    <s v="ПАО Сбербанк"/>
    <s v="Краснодарский край, Темрюкский м.р-н, с.п. Ахтанизовское, п Пересыпь, ул Бондаревой, 33И"/>
  </r>
  <r>
    <x v="37"/>
    <s v="Пятерочка 23227"/>
    <s v="ПАО Сбербанк"/>
    <s v="Краснодарский край, Темрюкский м.р-н, г.п. Темрюкское, г Темрюк, ул Спортивная, дом 4"/>
  </r>
  <r>
    <x v="37"/>
    <s v="EVO_ПК Сельпо."/>
    <s v="ПАО Сбербанк"/>
    <s v="Краснодарский край, Темрюкский м.р-н, с.п. Запорожское, п Гаркуша, ул Ленина, 27"/>
  </r>
  <r>
    <x v="37"/>
    <s v="Пятерочка 23654"/>
    <s v="ПАО Сбербанк"/>
    <s v="Краснодарский край, Темрюкский м.р-н, с.п. Ахтанизовское, ст-ца Ахтанизовская, пер Северный, 16"/>
  </r>
  <r>
    <x v="37"/>
    <s v="Пятерочка 24471"/>
    <s v="ПАО Сбербанк"/>
    <s v="Краснодарский край, Темрюкский м.р-н, г.п. Темрюкское, г Темрюк, ул Советская, 86"/>
  </r>
  <r>
    <x v="37"/>
    <s v="Пятерочка 24117"/>
    <s v="ПАО Сбербанк"/>
    <s v="Краснодарский край, Темрюкский м.р-н, с.п. Таманское, п Волна, ул Победы, 45"/>
  </r>
  <r>
    <x v="38"/>
    <s v="АЗС 23055"/>
    <s v="ПАО Банк &quot;ФК Открытие&quot;"/>
    <s v="Краснодарский край,Тимашевский муниципальный район,г. п. Тимашевское,г. Тимашевск,ул. Набережная мкр Южный,д. 6"/>
  </r>
  <r>
    <x v="38"/>
    <s v="МАЗС 23215"/>
    <s v="ПАО Банк &quot;ФК Открытие&quot;"/>
    <s v="Краснодарский край,Тимашевский муниципальный район,с.п. Медведовское,ст-ца Медведовская,ул. Ленинградская,д. 8"/>
  </r>
  <r>
    <x v="38"/>
    <m/>
    <s v="Банк &quot;ВБРР&quot; (АО)"/>
    <s v="Краснодарский край,м.р-н Тимашевский,г. Тимашевск,ул. Братьев Степановых,д. 22"/>
  </r>
  <r>
    <x v="38"/>
    <m/>
    <s v="Банк &quot;ВБРР&quot; (АО)"/>
    <s v="Краснодарский край,м.р-н Тимашевский,г. Тимашевск,ул. Пролетарская,д. 1"/>
  </r>
  <r>
    <x v="38"/>
    <m/>
    <s v="Банк &quot;ВБРР&quot; (АО)"/>
    <s v="Краснодарский край,м.р-н Тимашевский,г. Тимашевск,ул. Профильная,д. 10"/>
  </r>
  <r>
    <x v="38"/>
    <m/>
    <s v="Банк &quot;ВБРР&quot; (АО)"/>
    <s v="Краснодарский край,м.р-н Тимашевский,х. Привокзальный,ул. Вокзальная,д. 1Д"/>
  </r>
  <r>
    <x v="38"/>
    <s v="ПЯТЕРОЧКА 6289"/>
    <s v="ПАО Сбербанк"/>
    <s v="Краснодарский край, Тимашевский м.р-н, г.п. Тимашевское, г Тимашевск, ул Ленина, 109"/>
  </r>
  <r>
    <x v="38"/>
    <s v="ПЯТЕРОЧКА 7837"/>
    <s v="ПАО Сбербанк"/>
    <s v="Краснодарский край, Тимашевский м.р-н, с.п. Медведовское, ст-ца Медведовская, ул Московская, 76"/>
  </r>
  <r>
    <x v="38"/>
    <s v="ПЯТЕРОЧКА 7798"/>
    <s v="ПАО Сбербанк"/>
    <s v="Краснодарский край, Тимашевский м.р-н, г.п. Тимашевское, г Тимашевск, ул Пролетарская, 130"/>
  </r>
  <r>
    <x v="38"/>
    <s v="ПЯТЕРОЧКА 8736"/>
    <s v="ПАО Сбербанк"/>
    <s v="Краснодарский край, Тимашевский м.р-н, г.п. Тимашевское, г Тимашевск, ул Котляра, 76"/>
  </r>
  <r>
    <x v="38"/>
    <s v="ПЯТЕРОЧКА 12076"/>
    <s v="ПАО Сбербанк"/>
    <s v="Краснодарский край, Тимашевский м.р-н, г.п. Тимашевское, г Тимашевск, ул Колесникова, 44"/>
  </r>
  <r>
    <x v="38"/>
    <s v="ПЯТЕРОЧКА 12553"/>
    <s v="ПАО Сбербанк"/>
    <s v="Краснодарский край, Тимашевский м.р-н, с.п. Роговское, ст-ца Роговская, ул Ленина, 97"/>
  </r>
  <r>
    <x v="38"/>
    <s v="ПЯТЕРОЧКА 11976"/>
    <s v="ПАО Сбербанк"/>
    <s v="Краснодарский край, Тимашевский м.р-н, с.п. Медведовское, ст-ца Медведовская, ул Мира, 171 171"/>
  </r>
  <r>
    <x v="38"/>
    <s v="ПЯТЕРОЧКА 11345"/>
    <s v="ПАО Сбербанк"/>
    <s v="Краснодарский край, Тимашевский м.р-н, г.п. Тимашевское, г Тимашевск, мкр. Индустриальный, ул Рабочая, 42А 42А"/>
  </r>
  <r>
    <x v="38"/>
    <s v="Пятерочка 12623"/>
    <s v="ПАО Сбербанк"/>
    <s v="Краснодарский край, Тимашевский м.р-н, с.п. Новокорсунское, ст-ца Новокорсунская, ул Красная, 9"/>
  </r>
  <r>
    <x v="38"/>
    <s v="Пятерочка 14037"/>
    <s v="ПАО Сбербанк"/>
    <s v="Краснодарский край, Тимашевский м.р-н, г.п. Тимашевское, г Тимашевск, ул Братская, 53"/>
  </r>
  <r>
    <x v="38"/>
    <s v="Пятерочка 16105"/>
    <s v="ПАО Сбербанк"/>
    <s v="Краснодарский край, Тимашевский м.р-н, г.п. Тимашевское, г Тимашевск, ул Красная, 216"/>
  </r>
  <r>
    <x v="38"/>
    <s v="Пятерочка 14383"/>
    <s v="ПАО Сбербанк"/>
    <s v="Краснодарский край, Тимашевский м.р-н, г.п. Тимашевское, г Тимашевск, ул Братьев Степановых, 133"/>
  </r>
  <r>
    <x v="38"/>
    <s v="Пятерочка 15973"/>
    <s v="ПАО Сбербанк"/>
    <s v="Краснодарский край, Тимашевский м.р-н, с.п. Днепровское, ст-ца Днепровская, ул Ленина, 49"/>
  </r>
  <r>
    <x v="38"/>
    <s v="Пятерочка 17523"/>
    <s v="ПАО Сбербанк"/>
    <s v="Краснодарский край, Тимашевский м.р-н, с.п. Поселковое, п Комсомольский, ул Мира, 2М"/>
  </r>
  <r>
    <x v="38"/>
    <s v="Пятерочка 16959"/>
    <s v="ПАО Сбербанк"/>
    <s v="Краснодарский край, Тимашевский м.р-н, г.п. Тимашевское, г Тимашевск, 90 Ж"/>
  </r>
  <r>
    <x v="38"/>
    <s v="Пятерочка 17424"/>
    <s v="ПАО Сбербанк"/>
    <s v="Краснодарский край, Тимашевский м.р-н, г.п. Тимашевское, г Тимашевск, ул Ковалева, 69"/>
  </r>
  <r>
    <x v="38"/>
    <s v="Пятерочка 20435"/>
    <s v="ПАО Сбербанк"/>
    <s v="Краснодарский край, Тимашевский м.р-н, г.п. Тимашевское, г Тимашевск, ул Ленина, 43"/>
  </r>
  <r>
    <x v="38"/>
    <s v="Пятерочка 21840"/>
    <s v="ПАО Сбербанк"/>
    <s v="Краснодарский край, Тимашевский м.р-н, г.п. Тимашевское, г Тимашевск, мкр. Индустриальный, пер 2-й Матросова, 28"/>
  </r>
  <r>
    <x v="38"/>
    <s v="Пятерочка 21838"/>
    <s v="ПАО Сбербанк"/>
    <s v="Краснодарский край, Тимашевский м.р-н, г.п. Тимашевское, г Тимашевск, Микрорайон Садовод, ул Тургенева, 5"/>
  </r>
  <r>
    <x v="38"/>
    <s v="Пятерочка 22469"/>
    <s v="ПАО Сбербанк"/>
    <s v="Краснодарский край, Тимашевский м.р-н, г.п. Тимашевское, г Тимашевск, ул Братьев Степановых, 26"/>
  </r>
  <r>
    <x v="38"/>
    <s v="Пятерочка 24364"/>
    <s v="ПАО Сбербанк"/>
    <s v="Краснодарский край, Тимашевский м.р-н, г.п. Тимашевское, г Тимашевск, ул Науменко, 1"/>
  </r>
  <r>
    <x v="38"/>
    <s v="ПЯТЕРОЧКА"/>
    <s v="ПАО Сбербанк"/>
    <s v="Краснодарский край, Тимашевский м.р-н, г.п. Тимашевское, г Тимашевск, ул Ленина, 167"/>
  </r>
  <r>
    <x v="39"/>
    <s v="АЗС 23053"/>
    <s v="ПАО Банк &quot;ФК Открытие&quot;"/>
    <s v="Краснодарский край,Тихорецкий муниципальный район,с.п. Юго-Северное,ст-ца Юго-Северная,тер.СОТ Рассвет Массив 2"/>
  </r>
  <r>
    <x v="39"/>
    <m/>
    <s v="Банк &quot;ВБРР&quot; (АО)"/>
    <s v="Краснодарский край,м.р-н Тихорецкий,г. Тихорецк,ул. Калинина,д. 121"/>
  </r>
  <r>
    <x v="39"/>
    <m/>
    <s v="Банк &quot;ВБРР&quot; (АО)"/>
    <s v="Краснодарский край,м.р-н Тихорецкий,г. Тихорецк,ул. Набережная,д. 2"/>
  </r>
  <r>
    <x v="39"/>
    <m/>
    <s v="Банк &quot;ВБРР&quot; (АО)"/>
    <s v="Краснодарский край,м.р-н Тихорецкий,г. Тихорецк,ул. Кутузова,д. 2"/>
  </r>
  <r>
    <x v="39"/>
    <m/>
    <s v="Банк &quot;ВБРР&quot; (АО)"/>
    <s v="Краснодарский край,м.р-н Тихорецкий,п. Парковый,ул. Промзона,д. 2"/>
  </r>
  <r>
    <x v="39"/>
    <m/>
    <s v="Банк &quot;ВБРР&quot; (АО)"/>
    <s v="Краснодарский край,м.р-н Тихорецкий,ст-ца Терновская,ул. Северная"/>
  </r>
  <r>
    <x v="39"/>
    <s v="ПЯТЕРОЧКА 5764"/>
    <s v="ПАО Сбербанк"/>
    <s v="Краснодарский край, Тихорецкий м.р-н, г.п. Тихорецкое, г Тихорецк, ул Суворова, 97"/>
  </r>
  <r>
    <x v="39"/>
    <s v="ПЯТЕРОЧКА 7199"/>
    <s v="ПАО Сбербанк"/>
    <s v="Краснодарский край, Тихорецкий м.р-н, с.п. Отрадненское, ст-ца Отрадная, ул Красная, 136 136"/>
  </r>
  <r>
    <x v="39"/>
    <s v="ПЯТЕРОЧКА 7653"/>
    <s v="ПАО Сбербанк"/>
    <s v="Краснодарский край, Тихорецкий м.р-н, г.п. Тихорецкое, г Тихорецк, ул Гражданская, 3"/>
  </r>
  <r>
    <x v="39"/>
    <s v="ПЯТЕРОЧКА 3449"/>
    <s v="ПАО Сбербанк"/>
    <s v="Краснодарский край, Тихорецкий м.р-н, г.п. Тихорецкое, г Тихорецк, ул Октябрьская, 50"/>
  </r>
  <r>
    <x v="39"/>
    <s v="ПЯТЕРОЧКА 4043"/>
    <s v="ПАО Сбербанк"/>
    <s v="Краснодарский край, Тихорецкий м.р-н, с.п. Фастовецкое, ст-ца Фастовецкая, ул Ленина, 13Г"/>
  </r>
  <r>
    <x v="39"/>
    <s v="ПЯТЕРОЧКА 13082"/>
    <s v="ПАО Сбербанк"/>
    <s v="Краснодарский край, Тихорецкий м.р-н, с.п. Парковское, п Парковый, ул Гагарина, 24Б"/>
  </r>
  <r>
    <x v="39"/>
    <s v="Пятерочка 14415"/>
    <s v="ПАО Сбербанк"/>
    <s v="Краснодарский край, Тихорецкий м.р-н, с.п. Новорождественское, ст-ца Новорождественская, ул Ленина, 5"/>
  </r>
  <r>
    <x v="39"/>
    <s v="Пятерочка 15948"/>
    <s v="ПАО Сбербанк"/>
    <s v="Краснодарский край, Тихорецкий м.р-н, с.п. Архангельское, ст-ца Архангельская, ул Фрунзе, 21/77А 21/77А"/>
  </r>
  <r>
    <x v="39"/>
    <s v="Пятерочка 14829"/>
    <s v="ПАО Сбербанк"/>
    <s v="Краснодарский край, Тихорецкий м.р-н, г.п. Тихорецкое, г Тихорецк, ул Ильича, 66"/>
  </r>
  <r>
    <x v="39"/>
    <s v="Пятерочка 20639"/>
    <s v="ПАО Сбербанк"/>
    <s v="Краснодарский край, Тихорецкий м.р-н, г.п. Тихорецкое, г Тихорецк, ул Энгельса, 83"/>
  </r>
  <r>
    <x v="39"/>
    <s v="Пятерочка 18708"/>
    <s v="ПАО Сбербанк"/>
    <s v="Краснодарский край, Тихорецкий м.р-н, г.п. Тихорецкое, г Тихорецк, ул Красноармейская, 66"/>
  </r>
  <r>
    <x v="39"/>
    <s v="Пятерочка 23750"/>
    <s v="ПАО Сбербанк"/>
    <s v="Краснодарский край, Тихорецкий м.р-н, г.п. Тихорецкое, г Тихорецк, ул Зеленая, 3"/>
  </r>
  <r>
    <x v="39"/>
    <s v="Пятерочка 23361"/>
    <s v="ПАО Сбербанк"/>
    <s v="Краснодарский край, Тихорецкий м.р-н, г.п. Тихорецкое, г Тихорецк, ул Ленинградская, 159"/>
  </r>
  <r>
    <x v="39"/>
    <s v="ПЯТЕРОЧКА"/>
    <s v="ПАО Сбербанк"/>
    <s v="Краснодарский край, Тихорецкий м.р-н, г.п. Тихорецкое, г Тихорецк, ул Победы, 1"/>
  </r>
  <r>
    <x v="39"/>
    <s v="ПЯТЕРОЧКА"/>
    <s v="ПАО Сбербанк"/>
    <s v="Краснодарский край, Тихорецкий м.р-н, г.п. Тихорецкое, г Тихорецк, ул Калинина, 122"/>
  </r>
  <r>
    <x v="40"/>
    <s v="АЗС 23213"/>
    <s v="ПАО Банк &quot;ФК Открытие&quot;"/>
    <s v="Краснодарский край,Туапсинский муниципальный район,г. п. Джубгское,с. Бжид,ул. Демократическая,д. 48"/>
  </r>
  <r>
    <x v="40"/>
    <s v="АЗС 23192"/>
    <s v="ПАО Банк &quot;ФК Открытие&quot;"/>
    <s v="Краснодарский край,Туапсинский муниципальный район,г. п. Новомихайловское,с. Ольгинка,кв-л Таманский,д. 2"/>
  </r>
  <r>
    <x v="40"/>
    <s v="АЗС 23282"/>
    <s v="ПАО Банк &quot;ФК Открытие&quot;"/>
    <s v="Краснодарский край,Туапсинский муниципальный район,с.п. Шепсинское,с. Шепси,ул. Садовая,д. 5А"/>
  </r>
  <r>
    <x v="40"/>
    <m/>
    <s v="Банк &quot;ВБРР&quot; (АО)"/>
    <s v="Краснодарский край,м.р-н Туапсинский,г. Туапсе,ул. Сочинская,д. 176"/>
  </r>
  <r>
    <x v="40"/>
    <m/>
    <s v="Банк &quot;ВБРР&quot; (АО)"/>
    <s v="Краснодарский край,м.р-н Туапсинский,г. Туапсе,ул. Бондаренко,д. 14"/>
  </r>
  <r>
    <x v="40"/>
    <s v="АЗК 167 КНП"/>
    <s v="Банк &quot;ВБРР&quot; (АО)"/>
    <s v="Краснодарский край,м.р-н Туапсинский,пгт. Джубга,ул. Новороссийское шоссе"/>
  </r>
  <r>
    <x v="40"/>
    <s v="АЗК 167 КНП"/>
    <s v="Банк &quot;ВБРР&quot; (АО)"/>
    <s v="Краснодарский край,м.р-н Туапсинский,пгт. Джубга,тер. Автодорога Джубга-Сочи"/>
  </r>
  <r>
    <x v="40"/>
    <s v="АЗС №97 КНП"/>
    <s v="Банк &quot;ВБРР&quot; (АО)"/>
    <s v="Краснодарский край,м.р-н Туапсинский,с. Дефановка"/>
  </r>
  <r>
    <x v="40"/>
    <m/>
    <s v="Банк &quot;ВБРР&quot; (АО)"/>
    <s v="Краснодарский край,м.р-н Туапсинский,пгт. Новомихайловский,ул. Мира,д. 1"/>
  </r>
  <r>
    <x v="40"/>
    <m/>
    <s v="Банк &quot;ВБРР&quot; (АО)"/>
    <s v="Краснодарский край,м.р-н Туапсинский,с. Лермонтово,ул. Автодорога М-27 Джубга-Сочи"/>
  </r>
  <r>
    <x v="40"/>
    <s v="ПЯТЕРОЧКА 5549"/>
    <s v="ПАО Сбербанк"/>
    <s v="Краснодарский край, Туапсинский м.р-н, г.п. Туапсинское, г Туапсе, ул Судоремонтников, 58"/>
  </r>
  <r>
    <x v="40"/>
    <s v="ПЯТЕРОЧКА 6175"/>
    <s v="ПАО Сбербанк"/>
    <s v="Краснодарский край, Туапсинский м.р-н, г.п. Джубгское, пгт Джубга, ул Новороссийское шоссе, 88А 88А"/>
  </r>
  <r>
    <x v="40"/>
    <s v="ПЯТЕРОЧКА 8331"/>
    <s v="ПАО Сбербанк"/>
    <s v="Краснодарский край, Туапсинский м.р-н, г.п. Новомихайловское, пгт Новомихайловский, ул Мира, 16"/>
  </r>
  <r>
    <x v="40"/>
    <s v="ПЯТЕРОЧКА 10114"/>
    <s v="ПАО Сбербанк"/>
    <s v="Краснодарский край, Туапсинский м.р-н, г.п. Новомихайловское, пгт Новомихайловский, ул Мира, 84Ж"/>
  </r>
  <r>
    <x v="40"/>
    <s v="ПЯТЕРОЧКА 11310"/>
    <s v="ПАО Сбербанк"/>
    <s v="Краснодарский край, Туапсинский м.р-н, г.п. Джубгское, пгт Джубга, ул Советская, 41"/>
  </r>
  <r>
    <x v="40"/>
    <s v="ПЯТЕРОЧКА 10830"/>
    <s v="ПАО Сбербанк"/>
    <s v="Краснодарский край, Туапсинский м.р-н, с.п. Тенгинское, с Лермонтово, ул Приморская, 16"/>
  </r>
  <r>
    <x v="40"/>
    <s v="ПЯТЕРОЧКА 11621"/>
    <s v="ПАО Сбербанк"/>
    <s v="Краснодарский край, Туапсинский м.р-н, г.п. Новомихайловское, с Ольгинка, ул Набережная, 24"/>
  </r>
  <r>
    <x v="40"/>
    <s v="ПЯТЕРОЧКА 12314"/>
    <s v="ПАО Сбербанк"/>
    <s v="Краснодарский край, Туапсинский м.р-н, г.п. Туапсинское, г Туапсе, ул Фрунзе, 28"/>
  </r>
  <r>
    <x v="40"/>
    <s v="ПЯТЕРОЧКА 10231"/>
    <s v="ПАО Сбербанк"/>
    <s v="Краснодарский край, Туапсинский м.р-н, г.п. Туапсинское, г Туапсе, ул Кирова, 4"/>
  </r>
  <r>
    <x v="40"/>
    <s v="ПЯТЕРОЧКА 11609"/>
    <s v="ПАО Сбербанк"/>
    <s v="Краснодарский край, Туапсинский м.р-н, г.п. Туапсинское, г Туапсе, ул Калараша, 7В 7В"/>
  </r>
  <r>
    <x v="40"/>
    <s v="Пятерочка 12655"/>
    <s v="ПАО Сбербанк"/>
    <s v="Краснодарский край, Туапсинский м.р-н, г.п. Новомихайловское, пгт Новомихайловский, пер Пионерский, 4В"/>
  </r>
  <r>
    <x v="40"/>
    <s v="Пятерочка 13751"/>
    <s v="ПАО Сбербанк"/>
    <s v="Краснодарский край, Туапсинский м.р-н, с.п. Небугское, с Агой, тер. СТ Волна, к 1-12"/>
  </r>
  <r>
    <x v="40"/>
    <s v="Пятерочка 14445"/>
    <s v="ПАО Сбербанк"/>
    <s v="Краснодарский край, Туапсинский м.р-н, г.п. Новомихайловское, пгт Новомихайловский, ул Морская, дом 62"/>
  </r>
  <r>
    <x v="40"/>
    <s v="Пятерочка 11805"/>
    <s v="ПАО Сбербанк"/>
    <s v="Краснодарский край, Туапсинский м.р-н, с.п. Небугское, с Небуг, ул Новороссийское шоссе, 6А 6А"/>
  </r>
  <r>
    <x v="40"/>
    <s v="Пятерочка 15584"/>
    <s v="ПАО Сбербанк"/>
    <s v="Краснодарский край, Туапсинский м.р-н, г.п. Туапсинское, г Туапсе, ул Речная, 1Г"/>
  </r>
  <r>
    <x v="40"/>
    <s v="Пятерочка 15659"/>
    <s v="ПАО Сбербанк"/>
    <s v="Краснодарский край, Туапсинский м.р-н, г.п. Джубгское, пгт Джубга, ул Новороссийское шоссе, 1Б"/>
  </r>
  <r>
    <x v="40"/>
    <s v="Пятерочка 14245"/>
    <s v="ПАО Сбербанк"/>
    <s v="Краснодарский край, Туапсинский м.р-н, с.п. Георгиевское, с Кривенковское, ул Майкопская, 48"/>
  </r>
  <r>
    <x v="40"/>
    <s v="Пятерочка 17642"/>
    <s v="ПАО Сбербанк"/>
    <s v="Краснодарский край, Туапсинский м.р-н, г.п. Джубгское, с Дефановка, ул Дорожная, д. 2А"/>
  </r>
  <r>
    <x v="40"/>
    <s v="Пятерочка 19958"/>
    <s v="ПАО Сбербанк"/>
    <s v="Краснодарский край, Туапсинский м.р-н, г.п. Туапсинское, г Туапсе, ул Звездная, 30"/>
  </r>
  <r>
    <x v="40"/>
    <s v="Пятерочка 20127"/>
    <s v="ПАО Сбербанк"/>
    <s v="Краснодарский край, Туапсинский м.р-н, с.п. Небугское, с Небуг, ул Газовиков, 3А"/>
  </r>
  <r>
    <x v="40"/>
    <s v="Пятерочка 16922"/>
    <s v="ПАО Сбербанк"/>
    <s v="Краснодарский край, Туапсинский м.р-н, г.п. Новомихайловское, с Ольгинка, ул Морская, 2А"/>
  </r>
  <r>
    <x v="40"/>
    <s v="Магазин"/>
    <s v="ПАО Сбербанк"/>
    <s v="Краснодарский край, Туапсинский м.р-н, г.п. Джубгское, с Дефановка, ул Школьная, 9"/>
  </r>
  <r>
    <x v="40"/>
    <s v="Пятерочка 20330"/>
    <s v="ПАО Сбербанк"/>
    <s v="Краснодарский край, Туапсинский м.р-н, г.п. Новомихайловское, пгт Новомихайловский, мкр. 2-й, 15"/>
  </r>
  <r>
    <x v="40"/>
    <s v="Пятерочка 14823"/>
    <s v="ПАО Сбербанк"/>
    <s v="Краснодарский край, Туапсинский м.р-н, г.п. Туапсинское, г Туапсе, ул Звездная, дом 38В"/>
  </r>
  <r>
    <x v="40"/>
    <s v="Пятерочка 19625"/>
    <s v="ПАО Сбербанк"/>
    <s v="Краснодарский край, Туапсинский м.р-н, с.п. Шепсинское, с Шепси, ул Сочинская, 5"/>
  </r>
  <r>
    <x v="40"/>
    <s v="Пятерочка 21758"/>
    <s v="ПАО Сбербанк"/>
    <s v="Краснодарский край, Туапсинский м.р-н, с.п. Небугское, с Агой, ул Высокая, б/н"/>
  </r>
  <r>
    <x v="40"/>
    <s v="Пятерочка 21387"/>
    <s v="ПАО Сбербанк"/>
    <s v="Краснодарский край, Туапсинский м.р-н, с.п. Тенгинское, с Лермонтово, ул Приморская, 18"/>
  </r>
  <r>
    <x v="40"/>
    <s v="Пятерочка 21188"/>
    <s v="ПАО Сбербанк"/>
    <s v="Краснодарский край, Туапсинский м.р-н, г.п. Джубгское, с Бжид, ул Черноморская, 53"/>
  </r>
  <r>
    <x v="40"/>
    <s v="Пятерочка 17877"/>
    <s v="ПАО Сбербанк"/>
    <s v="Краснодарский край, Туапсинский м.р-н, г.п. Туапсинское, г Туапсе, ул Говорова, б/н"/>
  </r>
  <r>
    <x v="40"/>
    <s v="Пятерочка 21248"/>
    <s v="ПАО Сбербанк"/>
    <s v="Краснодарский край, Туапсинский м.р-н, с.п. Небугское, п Тюменский, з/у"/>
  </r>
  <r>
    <x v="40"/>
    <s v="Пятерочка 22892"/>
    <s v="ПАО Сбербанк"/>
    <s v="Краснодарский край, Туапсинский м.р-н, г.п. Туапсинское, г Туапсе, ул Гагарина, 9"/>
  </r>
  <r>
    <x v="40"/>
    <s v="Пятерочка 21458"/>
    <s v="ПАО Сбербанк"/>
    <s v="Краснодарский край, Туапсинский м.р-н, с.п. Тенгинское, с Тенгинка, ул Шаумяна, 56"/>
  </r>
  <r>
    <x v="40"/>
    <s v="Пятерочка 21552"/>
    <s v="ПАО Сбербанк"/>
    <s v="Краснодарский край, Туапсинский м.р-н, г.п. Туапсинское, г Туапсе, ул Маршала Жукова, 20/6"/>
  </r>
  <r>
    <x v="40"/>
    <s v="Пятерочка 22735"/>
    <s v="ПАО Сбербанк"/>
    <s v="Краснодарский край, Туапсинский м.р-н, с.п. Тенгинское, с Лермонтово, ул Набережная, 9"/>
  </r>
  <r>
    <x v="40"/>
    <s v="EVO_Продукты"/>
    <s v="ПАО Сбербанк"/>
    <s v="Краснодарский край, Туапсинский м.р-н, с.п. Вельяминовское, с Цыпка, ул Майкопская, дом 16"/>
  </r>
  <r>
    <x v="40"/>
    <s v="Пятерочка 18045"/>
    <s v="ПАО Сбербанк"/>
    <s v="Краснодарский край, Туапсинский м.р-н, г.п. Туапсинское, г Туапсе, ул Интернациональная, 2"/>
  </r>
  <r>
    <x v="40"/>
    <s v="Пятерочка 21728"/>
    <s v="ПАО Сбербанк"/>
    <s v="Краснодарский край, Туапсинский м.р-н, с.п. Георгиевское, с Георгиевское, ул Советская, 22"/>
  </r>
  <r>
    <x v="40"/>
    <s v="Пятерочка 23995"/>
    <s v="ПАО Сбербанк"/>
    <s v="Краснодарский край, Туапсинский м.р-н, г.п. Новомихайловское, с Ольгинка, мкр. 3-й, дом 21"/>
  </r>
  <r>
    <x v="40"/>
    <s v="Пятерочка 23845"/>
    <s v="ПАО Сбербанк"/>
    <s v="Краснодарский край, Туапсинский м.р-н, с.п. Небугское, с Агой, ул Центральная, 10"/>
  </r>
  <r>
    <x v="41"/>
    <s v="Пятерочка 13842"/>
    <s v="ПАО Сбербанк"/>
    <s v="Краснодарский край, Успенский м.р-н, с.п. Коноковское, с Коноково, ул Красная, 42 42"/>
  </r>
  <r>
    <x v="41"/>
    <s v="Пятерочка 15069"/>
    <s v="ПАО Сбербанк"/>
    <s v="Краснодарский край, Успенский м.р-н, с.п. Успенское, с Успенское, ул Буденного, 45"/>
  </r>
  <r>
    <x v="41"/>
    <s v="Пятерочка 15118"/>
    <s v="ПАО Сбербанк"/>
    <s v="Краснодарский край, Успенский м.р-н, с.п. Успенское, с Успенское, ул Калинина, 70"/>
  </r>
  <r>
    <x v="41"/>
    <s v="Пятерочка 22451"/>
    <s v="ПАО Сбербанк"/>
    <s v="Краснодарский край, Успенский м.р-н, с.п. Успенское, с Успенское, ул Красная, 25"/>
  </r>
  <r>
    <x v="41"/>
    <s v="EVO_АЗС Вольное"/>
    <s v="ПАО Сбербанк"/>
    <s v="Краснодарский край, Успенский м.р-н, с.п. Вольненское, с Вольное, подъездная дорога к с. Вольному"/>
  </r>
  <r>
    <x v="42"/>
    <s v="АЗС 23231"/>
    <s v="ПАО Банк &quot;ФК Открытие&quot;"/>
    <s v="Краснодарский край,Усть-Лабинский муниципальный район,с.п. Воронежское,ст-ца Воронежская,ул. Пролетарская,д. 6"/>
  </r>
  <r>
    <x v="42"/>
    <s v="МАЗС 23175"/>
    <s v="ПАО Банк &quot;ФК Открытие&quot;"/>
    <s v="Краснодарский край,Усть-Лабинский муниципальный район,с.п. Ладожское,ст-ца Ладожская,ул. Западная,д. 8"/>
  </r>
  <r>
    <x v="42"/>
    <s v="АЗС 23195"/>
    <s v="ПАО Банк &quot;ФК Открытие&quot;"/>
    <s v="Краснодарский край,Усть-Лабинский муниципальный район,г. п. Усть-Лабинское,г. Усть-Лабинск,ул. Вольная,д. 78"/>
  </r>
  <r>
    <x v="42"/>
    <s v="ПЯТЕРОЧКА 5289"/>
    <s v="ПАО Сбербанк"/>
    <s v="Краснодарский край, Усть-Лабинский м.р-н, с.п. Ладожское, ст-ца Ладожская, ул Красная, 193А"/>
  </r>
  <r>
    <x v="42"/>
    <s v="ПЯТЕРОЧКА 7567"/>
    <s v="ПАО Сбербанк"/>
    <s v="Краснодарский край, Усть-Лабинский м.р-н, г.п. Усть-Лабинское, г Усть-Лабинск, ул Вольная, 106"/>
  </r>
  <r>
    <x v="42"/>
    <s v="ПЯТЕРОЧКА 10012"/>
    <s v="ПАО Сбербанк"/>
    <s v="Краснодарский край, Усть-Лабинский м.р-н, г.п. Усть-Лабинское, г Усть-Лабинск, проезд 1-й, 1"/>
  </r>
  <r>
    <x v="42"/>
    <s v="ПЯТЕРОЧКА 10249"/>
    <s v="ПАО Сбербанк"/>
    <s v="Краснодарский край, Усть-Лабинский м.р-н, г.п. Усть-Лабинское, г Усть-Лабинск, ул Октябрьская, 81"/>
  </r>
  <r>
    <x v="42"/>
    <s v="ПЯТЕРОЧКА 10083"/>
    <s v="ПАО Сбербанк"/>
    <s v="Краснодарский край, Усть-Лабинский м.р-н, г.п. Усть-Лабинское, г Усть-Лабинск, ул Красная, 282"/>
  </r>
  <r>
    <x v="42"/>
    <s v="ПЯТЕРОЧКА 10385"/>
    <s v="ПАО Сбербанк"/>
    <s v="Краснодарский край, Усть-Лабинский м.р-н, с.п. Двубратское, п Двубратский, ул Восточная, 2А"/>
  </r>
  <r>
    <x v="42"/>
    <s v="Пятерочка 13494"/>
    <s v="ПАО Сбербанк"/>
    <s v="Краснодарский край, Усть-Лабинский м.р-н, с.п. Некрасовское, ст-ца Некрасовская, ул Советская, 31"/>
  </r>
  <r>
    <x v="42"/>
    <s v="Пятерочка 16059"/>
    <s v="ПАО Сбербанк"/>
    <s v="Краснодарский край, Усть-Лабинский м.р-н, с.п. Ладожское, ст-ца Ладожская, ул Ленина, 28"/>
  </r>
  <r>
    <x v="42"/>
    <s v="Пятерочка 14371"/>
    <s v="ПАО Сбербанк"/>
    <s v="Краснодарский край, Усть-Лабинский м.р-н, с.п. Кирпильское, ст-ца Кирпильская, ул Советская, 155б"/>
  </r>
  <r>
    <x v="42"/>
    <s v="Пятерочка 15710"/>
    <s v="ПАО Сбербанк"/>
    <s v="Краснодарский край, Усть-Лабинский м.р-н, с.п. Воронежское, ст-ца Воронежская, ул Красная, 127"/>
  </r>
  <r>
    <x v="42"/>
    <s v="Пятерочка 17641"/>
    <s v="ПАО Сбербанк"/>
    <s v="Краснодарский край, Усть-Лабинский м.р-н, г.п. Усть-Лабинское, г Усть-Лабинск, ул Коммунистическая, 264"/>
  </r>
  <r>
    <x v="42"/>
    <s v="Пятерочка 17305"/>
    <s v="ПАО Сбербанк"/>
    <s v="Краснодарский край, Усть-Лабинский м.р-н, с.п. Ладожское, ст-ца Ладожская, ул Длинная, 42"/>
  </r>
  <r>
    <x v="42"/>
    <s v="ИП Судовцова"/>
    <s v="ПАО Сбербанк"/>
    <s v="Краснодарский край, Усть-Лабинский м.р-н, с.п. Некрасовское, п Заречный, ул Центральная, 19"/>
  </r>
  <r>
    <x v="42"/>
    <s v="Пятерочка 20411"/>
    <s v="ПАО Сбербанк"/>
    <s v="Краснодарский край, Усть-Лабинский м.р-н, с.п. Воронежское, ст-ца Воронежская, ул Садовая, 152А"/>
  </r>
  <r>
    <x v="42"/>
    <s v="Пятерочка 19536"/>
    <s v="ПАО Сбербанк"/>
    <s v="Краснодарский край, Усть-Лабинский м.р-н, г.п. Усть-Лабинское, г Усть-Лабинск, ул Пролетарская, 84"/>
  </r>
  <r>
    <x v="42"/>
    <s v="Виола."/>
    <s v="ПАО Сбербанк"/>
    <s v="Краснодарский край, Усть-Лабинский м.р-н, с.п. Двубратское, п Двубратский, ул Восточная, Дом 2"/>
  </r>
  <r>
    <x v="42"/>
    <s v="Пятерочка 20341"/>
    <s v="ПАО Сбербанк"/>
    <s v="Краснодарский край, Усть-Лабинский м.р-н, г.п. Усть-Лабинское, г Усть-Лабинск, ул Артиллерийская, 33А"/>
  </r>
  <r>
    <x v="43"/>
    <m/>
    <s v="Банк &quot;ВБРР&quot; (АО)"/>
    <s v="Краснодарский край,м.р-н Щербиновский,ст-ца Старощербиновская,ул. Чкалова,д. 165/1"/>
  </r>
  <r>
    <x v="43"/>
    <m/>
    <s v="Банк &quot;ВБРР&quot; (АО)"/>
    <s v="Краснодарский край,м.р-н Щербиновский,п. Щербиновский"/>
  </r>
  <r>
    <x v="43"/>
    <s v="ПЯТЕРОЧКА 6468"/>
    <s v="ПАО Сбербанк"/>
    <s v="Краснодарский край, Щербиновский м.р-н, с.п. Старощербиновское, ст-ца Старощербиновская, ул Энгельса, 96"/>
  </r>
  <r>
    <x v="43"/>
    <s v="Пятерочка 16374"/>
    <s v="ПАО Сбербанк"/>
    <s v="Краснодарский край, Щербиновский м.р-н, с.п. Старощербиновское, ст-ца Старощербиновская, ул Шевченко, 15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360">
  <r>
    <n v="1"/>
    <n v="4"/>
    <x v="0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2"/>
    <n v="22"/>
    <x v="1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3"/>
    <n v="40"/>
    <x v="2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4"/>
    <n v="58"/>
    <x v="3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5"/>
    <n v="76"/>
    <x v="4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6"/>
    <n v="94"/>
    <x v="5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7"/>
    <n v="112"/>
    <x v="6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8"/>
    <n v="130"/>
    <x v="7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9"/>
    <n v="148"/>
    <x v="8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10"/>
    <n v="166"/>
    <x v="9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11"/>
    <n v="184"/>
    <x v="10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12"/>
    <n v="202"/>
    <x v="11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13"/>
    <n v="220"/>
    <x v="12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14"/>
    <n v="238"/>
    <x v="13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15"/>
    <n v="256"/>
    <x v="14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16"/>
    <n v="274"/>
    <x v="15"/>
    <x v="0"/>
    <x v="0"/>
    <m/>
    <m/>
    <s v="Среднее по краю на 01.01.2022"/>
    <m/>
    <s v="Среднее по РФ на 01.01.2022"/>
    <m/>
    <s v="Среднее по ЮФО на 01.01.2022"/>
    <m/>
    <e v="#N/A"/>
    <s v="F$2"/>
    <s v="F$2:F$17"/>
    <n v="2"/>
    <n v="17"/>
  </r>
  <r>
    <n v="45"/>
    <n v="17"/>
    <x v="0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46"/>
    <n v="35"/>
    <x v="1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47"/>
    <n v="53"/>
    <x v="2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48"/>
    <n v="71"/>
    <x v="3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49"/>
    <n v="89"/>
    <x v="4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50"/>
    <n v="107"/>
    <x v="5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51"/>
    <n v="125"/>
    <x v="6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52"/>
    <n v="143"/>
    <x v="7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53"/>
    <n v="161"/>
    <x v="8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54"/>
    <n v="179"/>
    <x v="9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55"/>
    <n v="197"/>
    <x v="10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56"/>
    <n v="215"/>
    <x v="11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57"/>
    <n v="233"/>
    <x v="12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58"/>
    <n v="251"/>
    <x v="13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59"/>
    <n v="269"/>
    <x v="14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60"/>
    <n v="287"/>
    <x v="15"/>
    <x v="1"/>
    <x v="0"/>
    <m/>
    <m/>
    <s v="Среднее по краю на 01.01.2022"/>
    <m/>
    <s v="Среднее по РФ на 01.01.2022"/>
    <m/>
    <s v="Среднее по ЮФО на 01.01.2022"/>
    <m/>
    <e v="#N/A"/>
    <s v="F$18"/>
    <s v="F$18:F$33"/>
    <n v="18"/>
    <n v="33"/>
  </r>
  <r>
    <n v="89"/>
    <n v="8"/>
    <x v="0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90"/>
    <n v="26"/>
    <x v="1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91"/>
    <n v="44"/>
    <x v="2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92"/>
    <n v="62"/>
    <x v="3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93"/>
    <n v="80"/>
    <x v="4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94"/>
    <n v="98"/>
    <x v="5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95"/>
    <n v="116"/>
    <x v="6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96"/>
    <n v="134"/>
    <x v="7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97"/>
    <n v="152"/>
    <x v="8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98"/>
    <n v="170"/>
    <x v="9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99"/>
    <n v="188"/>
    <x v="10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100"/>
    <n v="206"/>
    <x v="11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101"/>
    <n v="224"/>
    <x v="12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102"/>
    <n v="242"/>
    <x v="13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103"/>
    <n v="260"/>
    <x v="14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104"/>
    <n v="278"/>
    <x v="15"/>
    <x v="2"/>
    <x v="0"/>
    <m/>
    <m/>
    <s v="Среднее по краю на 01.01.2022"/>
    <m/>
    <s v="Среднее по РФ на 01.01.2022"/>
    <m/>
    <s v="Среднее по ЮФО на 01.01.2022"/>
    <m/>
    <e v="#N/A"/>
    <s v="F$34"/>
    <s v="F$34:F$49"/>
    <n v="34"/>
    <n v="49"/>
  </r>
  <r>
    <n v="133"/>
    <n v="18"/>
    <x v="0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34"/>
    <n v="36"/>
    <x v="1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35"/>
    <n v="54"/>
    <x v="2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36"/>
    <n v="72"/>
    <x v="3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37"/>
    <n v="90"/>
    <x v="4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38"/>
    <n v="108"/>
    <x v="5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39"/>
    <n v="126"/>
    <x v="6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40"/>
    <n v="144"/>
    <x v="7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41"/>
    <n v="162"/>
    <x v="8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42"/>
    <n v="180"/>
    <x v="9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43"/>
    <n v="198"/>
    <x v="10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44"/>
    <n v="216"/>
    <x v="11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45"/>
    <n v="234"/>
    <x v="12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46"/>
    <n v="252"/>
    <x v="13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47"/>
    <n v="270"/>
    <x v="14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48"/>
    <n v="288"/>
    <x v="15"/>
    <x v="3"/>
    <x v="0"/>
    <m/>
    <m/>
    <s v="Среднее по краю на 01.01.2022"/>
    <m/>
    <s v="Среднее по РФ на 01.01.2022"/>
    <m/>
    <s v="Среднее по ЮФО на 01.01.2022"/>
    <m/>
    <e v="#N/A"/>
    <s v="F$50"/>
    <s v="F$50:F$65"/>
    <n v="50"/>
    <n v="65"/>
  </r>
  <r>
    <n v="177"/>
    <n v="1"/>
    <x v="0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78"/>
    <n v="19"/>
    <x v="1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79"/>
    <n v="37"/>
    <x v="2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80"/>
    <n v="55"/>
    <x v="3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81"/>
    <n v="73"/>
    <x v="4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82"/>
    <n v="91"/>
    <x v="5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83"/>
    <n v="109"/>
    <x v="6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84"/>
    <n v="127"/>
    <x v="7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85"/>
    <n v="145"/>
    <x v="8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86"/>
    <n v="163"/>
    <x v="9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87"/>
    <n v="181"/>
    <x v="10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88"/>
    <n v="199"/>
    <x v="11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89"/>
    <n v="217"/>
    <x v="12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90"/>
    <n v="235"/>
    <x v="13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91"/>
    <n v="253"/>
    <x v="14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192"/>
    <n v="271"/>
    <x v="15"/>
    <x v="4"/>
    <x v="0"/>
    <m/>
    <m/>
    <s v="Среднее по краю на 01.01.2022"/>
    <m/>
    <s v="Среднее по РФ на 01.01.2022"/>
    <m/>
    <s v="Среднее по ЮФО на 01.01.2022"/>
    <m/>
    <e v="#N/A"/>
    <s v="F$66"/>
    <s v="F$66:F$81"/>
    <n v="66"/>
    <n v="81"/>
  </r>
  <r>
    <n v="221"/>
    <n v="3"/>
    <x v="0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22"/>
    <n v="21"/>
    <x v="1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23"/>
    <n v="39"/>
    <x v="2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24"/>
    <n v="57"/>
    <x v="3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25"/>
    <n v="75"/>
    <x v="4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26"/>
    <n v="93"/>
    <x v="5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27"/>
    <n v="111"/>
    <x v="6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28"/>
    <n v="129"/>
    <x v="7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29"/>
    <n v="147"/>
    <x v="8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30"/>
    <n v="165"/>
    <x v="9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31"/>
    <n v="183"/>
    <x v="10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32"/>
    <n v="201"/>
    <x v="11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33"/>
    <n v="219"/>
    <x v="12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34"/>
    <n v="237"/>
    <x v="13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35"/>
    <n v="255"/>
    <x v="14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36"/>
    <n v="273"/>
    <x v="15"/>
    <x v="5"/>
    <x v="0"/>
    <m/>
    <m/>
    <s v="Среднее по краю на 01.01.2022"/>
    <m/>
    <s v="Среднее по РФ на 01.01.2022"/>
    <m/>
    <s v="Среднее по ЮФО на 01.01.2022"/>
    <m/>
    <e v="#N/A"/>
    <s v="F$82"/>
    <s v="F$82:F$97"/>
    <n v="82"/>
    <n v="97"/>
  </r>
  <r>
    <n v="265"/>
    <n v="7"/>
    <x v="0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66"/>
    <n v="25"/>
    <x v="1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67"/>
    <n v="43"/>
    <x v="2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68"/>
    <n v="61"/>
    <x v="3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69"/>
    <n v="79"/>
    <x v="4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70"/>
    <n v="97"/>
    <x v="5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71"/>
    <n v="115"/>
    <x v="6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72"/>
    <n v="133"/>
    <x v="7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73"/>
    <n v="151"/>
    <x v="8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74"/>
    <n v="169"/>
    <x v="9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75"/>
    <n v="187"/>
    <x v="10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76"/>
    <n v="205"/>
    <x v="11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77"/>
    <n v="223"/>
    <x v="12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78"/>
    <n v="241"/>
    <x v="13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79"/>
    <n v="259"/>
    <x v="14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280"/>
    <n v="277"/>
    <x v="15"/>
    <x v="6"/>
    <x v="0"/>
    <m/>
    <m/>
    <s v="Среднее по краю на 01.01.2022"/>
    <m/>
    <s v="Среднее по РФ на 01.01.2022"/>
    <m/>
    <s v="Среднее по ЮФО на 01.01.2022"/>
    <m/>
    <e v="#N/A"/>
    <s v="F$98"/>
    <s v="F$98:F$113"/>
    <n v="98"/>
    <n v="113"/>
  </r>
  <r>
    <n v="309"/>
    <n v="16"/>
    <x v="0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10"/>
    <n v="34"/>
    <x v="1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11"/>
    <n v="52"/>
    <x v="2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12"/>
    <n v="70"/>
    <x v="3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13"/>
    <n v="88"/>
    <x v="4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14"/>
    <n v="106"/>
    <x v="5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15"/>
    <n v="124"/>
    <x v="6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16"/>
    <n v="142"/>
    <x v="7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17"/>
    <n v="160"/>
    <x v="8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18"/>
    <n v="178"/>
    <x v="9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19"/>
    <n v="196"/>
    <x v="10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20"/>
    <n v="214"/>
    <x v="11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21"/>
    <n v="232"/>
    <x v="12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22"/>
    <n v="250"/>
    <x v="13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23"/>
    <n v="268"/>
    <x v="14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24"/>
    <n v="286"/>
    <x v="15"/>
    <x v="7"/>
    <x v="0"/>
    <m/>
    <m/>
    <s v="Среднее по краю на 01.01.2022"/>
    <m/>
    <s v="Среднее по РФ на 01.01.2022"/>
    <m/>
    <s v="Среднее по ЮФО на 01.01.2022"/>
    <m/>
    <e v="#N/A"/>
    <s v="F$114"/>
    <s v="F$114:F$129"/>
    <n v="114"/>
    <n v="129"/>
  </r>
  <r>
    <n v="353"/>
    <n v="6"/>
    <x v="0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54"/>
    <n v="24"/>
    <x v="1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55"/>
    <n v="42"/>
    <x v="2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56"/>
    <n v="60"/>
    <x v="3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57"/>
    <n v="78"/>
    <x v="4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58"/>
    <n v="96"/>
    <x v="5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59"/>
    <n v="114"/>
    <x v="6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60"/>
    <n v="132"/>
    <x v="7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61"/>
    <n v="150"/>
    <x v="8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62"/>
    <n v="168"/>
    <x v="9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63"/>
    <n v="186"/>
    <x v="10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64"/>
    <n v="204"/>
    <x v="11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65"/>
    <n v="222"/>
    <x v="12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66"/>
    <n v="240"/>
    <x v="13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67"/>
    <n v="258"/>
    <x v="14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68"/>
    <n v="276"/>
    <x v="15"/>
    <x v="8"/>
    <x v="0"/>
    <m/>
    <m/>
    <s v="Среднее по краю на 01.01.2022"/>
    <m/>
    <s v="Среднее по РФ на 01.01.2022"/>
    <m/>
    <s v="Среднее по ЮФО на 01.01.2022"/>
    <m/>
    <e v="#N/A"/>
    <s v="F$130"/>
    <s v="F$130:F$145"/>
    <n v="130"/>
    <n v="145"/>
  </r>
  <r>
    <n v="397"/>
    <n v="14"/>
    <x v="0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398"/>
    <n v="32"/>
    <x v="1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399"/>
    <n v="50"/>
    <x v="2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00"/>
    <n v="68"/>
    <x v="3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01"/>
    <n v="86"/>
    <x v="4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02"/>
    <n v="104"/>
    <x v="5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03"/>
    <n v="122"/>
    <x v="6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04"/>
    <n v="140"/>
    <x v="7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05"/>
    <n v="158"/>
    <x v="8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06"/>
    <n v="176"/>
    <x v="9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07"/>
    <n v="194"/>
    <x v="10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08"/>
    <n v="212"/>
    <x v="11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09"/>
    <n v="230"/>
    <x v="12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10"/>
    <n v="248"/>
    <x v="13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11"/>
    <n v="266"/>
    <x v="14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12"/>
    <n v="284"/>
    <x v="15"/>
    <x v="9"/>
    <x v="0"/>
    <m/>
    <m/>
    <s v="Среднее по краю на 01.01.2022"/>
    <m/>
    <s v="Среднее по РФ на 01.01.2022"/>
    <m/>
    <s v="Среднее по ЮФО на 01.01.2022"/>
    <m/>
    <e v="#N/A"/>
    <s v="F$146"/>
    <s v="F$146:F$161"/>
    <n v="146"/>
    <n v="161"/>
  </r>
  <r>
    <n v="441"/>
    <n v="15"/>
    <x v="0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42"/>
    <n v="33"/>
    <x v="1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43"/>
    <n v="51"/>
    <x v="2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44"/>
    <n v="69"/>
    <x v="3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45"/>
    <n v="87"/>
    <x v="4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46"/>
    <n v="105"/>
    <x v="5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47"/>
    <n v="123"/>
    <x v="6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48"/>
    <n v="141"/>
    <x v="7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49"/>
    <n v="159"/>
    <x v="8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50"/>
    <n v="177"/>
    <x v="9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51"/>
    <n v="195"/>
    <x v="10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52"/>
    <n v="213"/>
    <x v="11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53"/>
    <n v="231"/>
    <x v="12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54"/>
    <n v="249"/>
    <x v="13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55"/>
    <n v="267"/>
    <x v="14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56"/>
    <n v="285"/>
    <x v="15"/>
    <x v="10"/>
    <x v="0"/>
    <m/>
    <m/>
    <s v="Среднее по краю на 01.01.2022"/>
    <m/>
    <s v="Среднее по РФ на 01.01.2022"/>
    <m/>
    <s v="Среднее по ЮФО на 01.01.2022"/>
    <m/>
    <e v="#N/A"/>
    <s v="F$162"/>
    <s v="F$162:F$177"/>
    <n v="162"/>
    <n v="177"/>
  </r>
  <r>
    <n v="485"/>
    <n v="9"/>
    <x v="0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86"/>
    <n v="27"/>
    <x v="1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87"/>
    <n v="45"/>
    <x v="2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88"/>
    <n v="63"/>
    <x v="3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89"/>
    <n v="81"/>
    <x v="4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90"/>
    <n v="99"/>
    <x v="5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91"/>
    <n v="117"/>
    <x v="6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92"/>
    <n v="135"/>
    <x v="7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93"/>
    <n v="153"/>
    <x v="8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94"/>
    <n v="171"/>
    <x v="9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95"/>
    <n v="189"/>
    <x v="10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96"/>
    <n v="207"/>
    <x v="11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97"/>
    <n v="225"/>
    <x v="12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98"/>
    <n v="243"/>
    <x v="13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499"/>
    <n v="261"/>
    <x v="14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500"/>
    <n v="279"/>
    <x v="15"/>
    <x v="11"/>
    <x v="0"/>
    <m/>
    <m/>
    <s v="Среднее по краю на 01.01.2022"/>
    <m/>
    <s v="Среднее по РФ на 01.01.2022"/>
    <m/>
    <s v="Среднее по ЮФО на 01.01.2022"/>
    <m/>
    <e v="#N/A"/>
    <s v="F$178"/>
    <s v="F$178:F$193"/>
    <n v="178"/>
    <n v="193"/>
  </r>
  <r>
    <n v="529"/>
    <n v="10"/>
    <x v="0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30"/>
    <n v="28"/>
    <x v="1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31"/>
    <n v="46"/>
    <x v="2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32"/>
    <n v="64"/>
    <x v="3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33"/>
    <n v="82"/>
    <x v="4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34"/>
    <n v="100"/>
    <x v="5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35"/>
    <n v="118"/>
    <x v="6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36"/>
    <n v="136"/>
    <x v="7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37"/>
    <n v="154"/>
    <x v="8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38"/>
    <n v="172"/>
    <x v="9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39"/>
    <n v="190"/>
    <x v="10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40"/>
    <n v="208"/>
    <x v="11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41"/>
    <n v="226"/>
    <x v="12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42"/>
    <n v="244"/>
    <x v="13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43"/>
    <n v="262"/>
    <x v="14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44"/>
    <n v="280"/>
    <x v="15"/>
    <x v="12"/>
    <x v="0"/>
    <m/>
    <m/>
    <s v="Среднее по краю на 01.01.2022"/>
    <m/>
    <s v="Среднее по РФ на 01.01.2022"/>
    <m/>
    <s v="Среднее по ЮФО на 01.01.2022"/>
    <m/>
    <e v="#N/A"/>
    <s v="F$194"/>
    <s v="F$194:F$209"/>
    <n v="194"/>
    <n v="209"/>
  </r>
  <r>
    <n v="573"/>
    <n v="12"/>
    <x v="0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74"/>
    <n v="30"/>
    <x v="1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75"/>
    <n v="48"/>
    <x v="2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76"/>
    <n v="66"/>
    <x v="3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77"/>
    <n v="84"/>
    <x v="4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78"/>
    <n v="102"/>
    <x v="5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79"/>
    <n v="120"/>
    <x v="6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80"/>
    <n v="138"/>
    <x v="7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81"/>
    <n v="156"/>
    <x v="8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82"/>
    <n v="174"/>
    <x v="9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83"/>
    <n v="192"/>
    <x v="10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84"/>
    <n v="210"/>
    <x v="11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85"/>
    <n v="228"/>
    <x v="12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86"/>
    <n v="246"/>
    <x v="13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87"/>
    <n v="264"/>
    <x v="14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588"/>
    <n v="282"/>
    <x v="15"/>
    <x v="13"/>
    <x v="0"/>
    <m/>
    <m/>
    <s v="Среднее по краю на 01.01.2022"/>
    <m/>
    <s v="Среднее по РФ на 01.01.2022"/>
    <m/>
    <s v="Среднее по ЮФО на 01.01.2022"/>
    <m/>
    <e v="#N/A"/>
    <s v="F$210"/>
    <s v="F$210:F$225"/>
    <n v="210"/>
    <n v="225"/>
  </r>
  <r>
    <n v="617"/>
    <n v="11"/>
    <x v="0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18"/>
    <n v="29"/>
    <x v="1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19"/>
    <n v="47"/>
    <x v="2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20"/>
    <n v="65"/>
    <x v="3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21"/>
    <n v="83"/>
    <x v="4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22"/>
    <n v="101"/>
    <x v="5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23"/>
    <n v="119"/>
    <x v="6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24"/>
    <n v="137"/>
    <x v="7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25"/>
    <n v="155"/>
    <x v="8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26"/>
    <n v="173"/>
    <x v="9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27"/>
    <n v="191"/>
    <x v="10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28"/>
    <n v="209"/>
    <x v="11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29"/>
    <n v="227"/>
    <x v="12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30"/>
    <n v="245"/>
    <x v="13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31"/>
    <n v="263"/>
    <x v="14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32"/>
    <n v="281"/>
    <x v="15"/>
    <x v="14"/>
    <x v="0"/>
    <m/>
    <m/>
    <s v="Среднее по краю на 01.01.2022"/>
    <m/>
    <s v="Среднее по РФ на 01.01.2022"/>
    <m/>
    <s v="Среднее по ЮФО на 01.01.2022"/>
    <m/>
    <e v="#N/A"/>
    <s v="F$226"/>
    <s v="F$226:F$241"/>
    <n v="226"/>
    <n v="241"/>
  </r>
  <r>
    <n v="661"/>
    <n v="13"/>
    <x v="0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62"/>
    <n v="31"/>
    <x v="1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63"/>
    <n v="49"/>
    <x v="2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64"/>
    <n v="67"/>
    <x v="3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65"/>
    <n v="85"/>
    <x v="4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66"/>
    <n v="103"/>
    <x v="5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67"/>
    <n v="121"/>
    <x v="6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68"/>
    <n v="139"/>
    <x v="7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69"/>
    <n v="157"/>
    <x v="8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70"/>
    <n v="175"/>
    <x v="9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71"/>
    <n v="193"/>
    <x v="10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72"/>
    <n v="211"/>
    <x v="11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73"/>
    <n v="229"/>
    <x v="12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74"/>
    <n v="247"/>
    <x v="13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75"/>
    <n v="265"/>
    <x v="14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676"/>
    <n v="283"/>
    <x v="15"/>
    <x v="15"/>
    <x v="0"/>
    <m/>
    <m/>
    <s v="Среднее по краю на 01.01.2022"/>
    <m/>
    <s v="Среднее по РФ на 01.01.2022"/>
    <m/>
    <s v="Среднее по ЮФО на 01.01.2022"/>
    <m/>
    <e v="#N/A"/>
    <s v="F$242"/>
    <s v="F$242:F$257"/>
    <n v="242"/>
    <n v="257"/>
  </r>
  <r>
    <n v="705"/>
    <n v="2"/>
    <x v="0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06"/>
    <n v="20"/>
    <x v="1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07"/>
    <n v="38"/>
    <x v="2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08"/>
    <n v="56"/>
    <x v="3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09"/>
    <n v="74"/>
    <x v="4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10"/>
    <n v="92"/>
    <x v="5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11"/>
    <n v="110"/>
    <x v="6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12"/>
    <n v="128"/>
    <x v="7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13"/>
    <n v="146"/>
    <x v="8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14"/>
    <n v="164"/>
    <x v="9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15"/>
    <n v="182"/>
    <x v="10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16"/>
    <n v="200"/>
    <x v="11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17"/>
    <n v="218"/>
    <x v="12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18"/>
    <n v="236"/>
    <x v="13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19"/>
    <n v="254"/>
    <x v="14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720"/>
    <n v="272"/>
    <x v="15"/>
    <x v="16"/>
    <x v="0"/>
    <m/>
    <m/>
    <s v="Среднее по краю на 01.01.2022"/>
    <m/>
    <s v="Среднее по РФ на 01.01.2022"/>
    <m/>
    <s v="Среднее по ЮФО на 01.01.2022"/>
    <m/>
    <e v="#N/A"/>
    <s v="F$258"/>
    <s v="F$258:F$273"/>
    <n v="258"/>
    <n v="273"/>
  </r>
  <r>
    <n v="837"/>
    <m/>
    <x v="0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38"/>
    <m/>
    <x v="1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39"/>
    <m/>
    <x v="2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40"/>
    <m/>
    <x v="3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41"/>
    <m/>
    <x v="4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42"/>
    <m/>
    <x v="5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43"/>
    <m/>
    <x v="6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44"/>
    <m/>
    <x v="7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45"/>
    <m/>
    <x v="8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46"/>
    <m/>
    <x v="9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47"/>
    <m/>
    <x v="10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48"/>
    <m/>
    <x v="11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49"/>
    <m/>
    <x v="12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50"/>
    <m/>
    <x v="13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51"/>
    <m/>
    <x v="14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52"/>
    <m/>
    <x v="15"/>
    <x v="0"/>
    <x v="1"/>
    <m/>
    <m/>
    <s v="Среднее по краю на 01.07.2022"/>
    <m/>
    <s v="Среднее по РФ на 01.07.2022"/>
    <m/>
    <s v="Среднее по ЮФО на 01.07.2022"/>
    <m/>
    <e v="#N/A"/>
    <s v="F$274"/>
    <s v="F$274:F$289"/>
    <n v="274"/>
    <n v="289"/>
  </r>
  <r>
    <n v="881"/>
    <m/>
    <x v="0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82"/>
    <m/>
    <x v="1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83"/>
    <m/>
    <x v="2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84"/>
    <m/>
    <x v="3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85"/>
    <m/>
    <x v="4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86"/>
    <m/>
    <x v="5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87"/>
    <m/>
    <x v="6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88"/>
    <m/>
    <x v="7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89"/>
    <m/>
    <x v="8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90"/>
    <m/>
    <x v="9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91"/>
    <m/>
    <x v="10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92"/>
    <m/>
    <x v="11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93"/>
    <m/>
    <x v="12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94"/>
    <m/>
    <x v="13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95"/>
    <m/>
    <x v="14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896"/>
    <m/>
    <x v="15"/>
    <x v="1"/>
    <x v="1"/>
    <m/>
    <m/>
    <s v="Среднее по краю на 01.07.2022"/>
    <m/>
    <s v="Среднее по РФ на 01.07.2022"/>
    <m/>
    <s v="Среднее по ЮФО на 01.07.2022"/>
    <m/>
    <e v="#N/A"/>
    <s v="F$290"/>
    <s v="F$290:F$305"/>
    <n v="290"/>
    <n v="305"/>
  </r>
  <r>
    <n v="925"/>
    <m/>
    <x v="0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26"/>
    <m/>
    <x v="1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27"/>
    <m/>
    <x v="2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28"/>
    <m/>
    <x v="3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29"/>
    <m/>
    <x v="4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30"/>
    <m/>
    <x v="5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31"/>
    <m/>
    <x v="6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32"/>
    <m/>
    <x v="7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33"/>
    <m/>
    <x v="8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34"/>
    <m/>
    <x v="9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35"/>
    <m/>
    <x v="10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36"/>
    <m/>
    <x v="11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37"/>
    <m/>
    <x v="12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38"/>
    <m/>
    <x v="13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39"/>
    <m/>
    <x v="14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40"/>
    <m/>
    <x v="15"/>
    <x v="2"/>
    <x v="1"/>
    <m/>
    <m/>
    <s v="Среднее по краю на 01.07.2022"/>
    <m/>
    <s v="Среднее по РФ на 01.07.2022"/>
    <m/>
    <s v="Среднее по ЮФО на 01.07.2022"/>
    <m/>
    <e v="#N/A"/>
    <s v="F$306"/>
    <s v="F$306:F$321"/>
    <n v="306"/>
    <n v="321"/>
  </r>
  <r>
    <n v="969"/>
    <m/>
    <x v="0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70"/>
    <m/>
    <x v="1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71"/>
    <m/>
    <x v="2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72"/>
    <m/>
    <x v="3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73"/>
    <m/>
    <x v="4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74"/>
    <m/>
    <x v="5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75"/>
    <m/>
    <x v="6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76"/>
    <m/>
    <x v="7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77"/>
    <m/>
    <x v="8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78"/>
    <m/>
    <x v="9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79"/>
    <m/>
    <x v="10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80"/>
    <m/>
    <x v="11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81"/>
    <m/>
    <x v="12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82"/>
    <m/>
    <x v="13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83"/>
    <m/>
    <x v="14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984"/>
    <m/>
    <x v="15"/>
    <x v="3"/>
    <x v="1"/>
    <m/>
    <m/>
    <s v="Среднее по краю на 01.07.2022"/>
    <m/>
    <s v="Среднее по РФ на 01.07.2022"/>
    <m/>
    <s v="Среднее по ЮФО на 01.07.2022"/>
    <m/>
    <e v="#N/A"/>
    <s v="F$322"/>
    <s v="F$322:F$337"/>
    <n v="322"/>
    <n v="337"/>
  </r>
  <r>
    <n v="1013"/>
    <m/>
    <x v="0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14"/>
    <m/>
    <x v="1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15"/>
    <m/>
    <x v="2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16"/>
    <m/>
    <x v="3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17"/>
    <m/>
    <x v="4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18"/>
    <m/>
    <x v="5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19"/>
    <m/>
    <x v="6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20"/>
    <m/>
    <x v="7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21"/>
    <m/>
    <x v="8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22"/>
    <m/>
    <x v="9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23"/>
    <m/>
    <x v="10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24"/>
    <m/>
    <x v="11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25"/>
    <m/>
    <x v="12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26"/>
    <m/>
    <x v="13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27"/>
    <m/>
    <x v="14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28"/>
    <m/>
    <x v="15"/>
    <x v="4"/>
    <x v="1"/>
    <m/>
    <m/>
    <s v="Среднее по краю на 01.07.2022"/>
    <m/>
    <s v="Среднее по РФ на 01.07.2022"/>
    <m/>
    <s v="Среднее по ЮФО на 01.07.2022"/>
    <m/>
    <e v="#N/A"/>
    <s v="F$338"/>
    <s v="F$338:F$353"/>
    <n v="338"/>
    <n v="353"/>
  </r>
  <r>
    <n v="1057"/>
    <m/>
    <x v="0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58"/>
    <m/>
    <x v="1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59"/>
    <m/>
    <x v="2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60"/>
    <m/>
    <x v="3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61"/>
    <m/>
    <x v="4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62"/>
    <m/>
    <x v="5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63"/>
    <m/>
    <x v="6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64"/>
    <m/>
    <x v="7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65"/>
    <m/>
    <x v="8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66"/>
    <m/>
    <x v="9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67"/>
    <m/>
    <x v="10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68"/>
    <m/>
    <x v="11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69"/>
    <m/>
    <x v="12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70"/>
    <m/>
    <x v="13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71"/>
    <m/>
    <x v="14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072"/>
    <m/>
    <x v="15"/>
    <x v="5"/>
    <x v="1"/>
    <m/>
    <m/>
    <s v="Среднее по краю на 01.07.2022"/>
    <m/>
    <s v="Среднее по РФ на 01.07.2022"/>
    <m/>
    <s v="Среднее по ЮФО на 01.07.2022"/>
    <m/>
    <e v="#N/A"/>
    <s v="F$354"/>
    <s v="F$354:F$369"/>
    <n v="354"/>
    <n v="369"/>
  </r>
  <r>
    <n v="1101"/>
    <m/>
    <x v="0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02"/>
    <m/>
    <x v="1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03"/>
    <m/>
    <x v="2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04"/>
    <m/>
    <x v="3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05"/>
    <m/>
    <x v="4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06"/>
    <m/>
    <x v="5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07"/>
    <m/>
    <x v="6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08"/>
    <m/>
    <x v="7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09"/>
    <m/>
    <x v="8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10"/>
    <m/>
    <x v="9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11"/>
    <m/>
    <x v="10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12"/>
    <m/>
    <x v="11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13"/>
    <m/>
    <x v="12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14"/>
    <m/>
    <x v="13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15"/>
    <m/>
    <x v="14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16"/>
    <m/>
    <x v="15"/>
    <x v="6"/>
    <x v="1"/>
    <m/>
    <m/>
    <s v="Среднее по краю на 01.07.2022"/>
    <m/>
    <s v="Среднее по РФ на 01.07.2022"/>
    <m/>
    <s v="Среднее по ЮФО на 01.07.2022"/>
    <m/>
    <e v="#N/A"/>
    <s v="F$370"/>
    <s v="F$370:F$385"/>
    <n v="370"/>
    <n v="385"/>
  </r>
  <r>
    <n v="1145"/>
    <m/>
    <x v="0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46"/>
    <m/>
    <x v="1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47"/>
    <m/>
    <x v="2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48"/>
    <m/>
    <x v="3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49"/>
    <m/>
    <x v="4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50"/>
    <m/>
    <x v="5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51"/>
    <m/>
    <x v="6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52"/>
    <m/>
    <x v="7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53"/>
    <m/>
    <x v="8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54"/>
    <m/>
    <x v="9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55"/>
    <m/>
    <x v="10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56"/>
    <m/>
    <x v="11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57"/>
    <m/>
    <x v="12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58"/>
    <m/>
    <x v="13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59"/>
    <m/>
    <x v="14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60"/>
    <m/>
    <x v="15"/>
    <x v="7"/>
    <x v="1"/>
    <m/>
    <m/>
    <s v="Среднее по краю на 01.07.2022"/>
    <m/>
    <s v="Среднее по РФ на 01.07.2022"/>
    <m/>
    <s v="Среднее по ЮФО на 01.07.2022"/>
    <m/>
    <e v="#N/A"/>
    <s v="F$386"/>
    <s v="F$386:F$401"/>
    <n v="386"/>
    <n v="401"/>
  </r>
  <r>
    <n v="1189"/>
    <m/>
    <x v="0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190"/>
    <m/>
    <x v="1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191"/>
    <m/>
    <x v="2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192"/>
    <m/>
    <x v="3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193"/>
    <m/>
    <x v="4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194"/>
    <m/>
    <x v="5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195"/>
    <m/>
    <x v="6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196"/>
    <m/>
    <x v="7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197"/>
    <m/>
    <x v="8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198"/>
    <m/>
    <x v="9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199"/>
    <m/>
    <x v="10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200"/>
    <m/>
    <x v="11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201"/>
    <m/>
    <x v="12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202"/>
    <m/>
    <x v="13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203"/>
    <m/>
    <x v="14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204"/>
    <m/>
    <x v="15"/>
    <x v="8"/>
    <x v="1"/>
    <m/>
    <m/>
    <s v="Среднее по краю на 01.07.2022"/>
    <m/>
    <s v="Среднее по РФ на 01.07.2022"/>
    <m/>
    <s v="Среднее по ЮФО на 01.07.2022"/>
    <m/>
    <e v="#N/A"/>
    <s v="F$402"/>
    <s v="F$402:F$417"/>
    <n v="402"/>
    <n v="417"/>
  </r>
  <r>
    <n v="1233"/>
    <m/>
    <x v="0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34"/>
    <m/>
    <x v="1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35"/>
    <m/>
    <x v="2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36"/>
    <m/>
    <x v="3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37"/>
    <m/>
    <x v="4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38"/>
    <m/>
    <x v="5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39"/>
    <m/>
    <x v="6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40"/>
    <m/>
    <x v="7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41"/>
    <m/>
    <x v="8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42"/>
    <m/>
    <x v="9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43"/>
    <m/>
    <x v="10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44"/>
    <m/>
    <x v="11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45"/>
    <m/>
    <x v="12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46"/>
    <m/>
    <x v="13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47"/>
    <m/>
    <x v="14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48"/>
    <m/>
    <x v="15"/>
    <x v="9"/>
    <x v="1"/>
    <m/>
    <m/>
    <s v="Среднее по краю на 01.07.2022"/>
    <m/>
    <s v="Среднее по РФ на 01.07.2022"/>
    <m/>
    <s v="Среднее по ЮФО на 01.07.2022"/>
    <m/>
    <e v="#N/A"/>
    <s v="F$418"/>
    <s v="F$418:F$433"/>
    <n v="418"/>
    <n v="433"/>
  </r>
  <r>
    <n v="1277"/>
    <m/>
    <x v="0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78"/>
    <m/>
    <x v="1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79"/>
    <m/>
    <x v="2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80"/>
    <m/>
    <x v="3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81"/>
    <m/>
    <x v="4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82"/>
    <m/>
    <x v="5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83"/>
    <m/>
    <x v="6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84"/>
    <m/>
    <x v="7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85"/>
    <m/>
    <x v="8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86"/>
    <m/>
    <x v="9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87"/>
    <m/>
    <x v="10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88"/>
    <m/>
    <x v="11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89"/>
    <m/>
    <x v="12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90"/>
    <m/>
    <x v="13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91"/>
    <m/>
    <x v="14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292"/>
    <m/>
    <x v="15"/>
    <x v="10"/>
    <x v="1"/>
    <m/>
    <m/>
    <s v="Среднее по краю на 01.07.2022"/>
    <m/>
    <s v="Среднее по РФ на 01.07.2022"/>
    <m/>
    <s v="Среднее по ЮФО на 01.07.2022"/>
    <m/>
    <e v="#N/A"/>
    <s v="F$434"/>
    <s v="F$434:F$449"/>
    <n v="434"/>
    <n v="449"/>
  </r>
  <r>
    <n v="1321"/>
    <m/>
    <x v="0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22"/>
    <m/>
    <x v="1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23"/>
    <m/>
    <x v="2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24"/>
    <m/>
    <x v="3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25"/>
    <m/>
    <x v="4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26"/>
    <m/>
    <x v="5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27"/>
    <m/>
    <x v="6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28"/>
    <m/>
    <x v="7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29"/>
    <m/>
    <x v="8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30"/>
    <m/>
    <x v="9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31"/>
    <m/>
    <x v="10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32"/>
    <m/>
    <x v="11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33"/>
    <m/>
    <x v="12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34"/>
    <m/>
    <x v="13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35"/>
    <m/>
    <x v="14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36"/>
    <m/>
    <x v="15"/>
    <x v="11"/>
    <x v="1"/>
    <m/>
    <m/>
    <s v="Среднее по краю на 01.07.2022"/>
    <m/>
    <s v="Среднее по РФ на 01.07.2022"/>
    <m/>
    <s v="Среднее по ЮФО на 01.07.2022"/>
    <m/>
    <e v="#N/A"/>
    <s v="F$450"/>
    <s v="F$450:F$465"/>
    <n v="450"/>
    <n v="465"/>
  </r>
  <r>
    <n v="1365"/>
    <m/>
    <x v="0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66"/>
    <m/>
    <x v="1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67"/>
    <m/>
    <x v="2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68"/>
    <m/>
    <x v="3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69"/>
    <m/>
    <x v="4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70"/>
    <m/>
    <x v="5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71"/>
    <m/>
    <x v="6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72"/>
    <m/>
    <x v="7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73"/>
    <m/>
    <x v="8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74"/>
    <m/>
    <x v="9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75"/>
    <m/>
    <x v="10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76"/>
    <m/>
    <x v="11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77"/>
    <m/>
    <x v="12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78"/>
    <m/>
    <x v="13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79"/>
    <m/>
    <x v="14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380"/>
    <m/>
    <x v="15"/>
    <x v="12"/>
    <x v="1"/>
    <m/>
    <m/>
    <s v="Среднее по краю на 01.07.2022"/>
    <m/>
    <s v="Среднее по РФ на 01.07.2022"/>
    <m/>
    <s v="Среднее по ЮФО на 01.07.2022"/>
    <m/>
    <e v="#N/A"/>
    <s v="F$466"/>
    <s v="F$466:F$481"/>
    <n v="466"/>
    <n v="481"/>
  </r>
  <r>
    <n v="1409"/>
    <m/>
    <x v="0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10"/>
    <m/>
    <x v="1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11"/>
    <m/>
    <x v="2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12"/>
    <m/>
    <x v="3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13"/>
    <m/>
    <x v="4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14"/>
    <m/>
    <x v="5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15"/>
    <m/>
    <x v="6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16"/>
    <m/>
    <x v="7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17"/>
    <m/>
    <x v="8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18"/>
    <m/>
    <x v="9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19"/>
    <m/>
    <x v="10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20"/>
    <m/>
    <x v="11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21"/>
    <m/>
    <x v="12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22"/>
    <m/>
    <x v="13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23"/>
    <m/>
    <x v="14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24"/>
    <m/>
    <x v="15"/>
    <x v="13"/>
    <x v="1"/>
    <m/>
    <m/>
    <s v="Среднее по краю на 01.07.2022"/>
    <m/>
    <s v="Среднее по РФ на 01.07.2022"/>
    <m/>
    <s v="Среднее по ЮФО на 01.07.2022"/>
    <m/>
    <e v="#N/A"/>
    <s v="F$482"/>
    <s v="F$482:F$497"/>
    <n v="482"/>
    <n v="497"/>
  </r>
  <r>
    <n v="1453"/>
    <m/>
    <x v="0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54"/>
    <m/>
    <x v="1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55"/>
    <m/>
    <x v="2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56"/>
    <m/>
    <x v="3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57"/>
    <m/>
    <x v="4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58"/>
    <m/>
    <x v="5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59"/>
    <m/>
    <x v="6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60"/>
    <m/>
    <x v="7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61"/>
    <m/>
    <x v="8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62"/>
    <m/>
    <x v="9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63"/>
    <m/>
    <x v="10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64"/>
    <m/>
    <x v="11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65"/>
    <m/>
    <x v="12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66"/>
    <m/>
    <x v="13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67"/>
    <m/>
    <x v="14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68"/>
    <m/>
    <x v="15"/>
    <x v="14"/>
    <x v="1"/>
    <m/>
    <m/>
    <s v="Среднее по краю на 01.07.2022"/>
    <m/>
    <s v="Среднее по РФ на 01.07.2022"/>
    <m/>
    <s v="Среднее по ЮФО на 01.07.2022"/>
    <m/>
    <e v="#N/A"/>
    <s v="F$498"/>
    <s v="F$498:F$513"/>
    <n v="498"/>
    <n v="513"/>
  </r>
  <r>
    <n v="1497"/>
    <m/>
    <x v="0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498"/>
    <m/>
    <x v="1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499"/>
    <m/>
    <x v="2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00"/>
    <m/>
    <x v="3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01"/>
    <m/>
    <x v="4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02"/>
    <m/>
    <x v="5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03"/>
    <m/>
    <x v="6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04"/>
    <m/>
    <x v="7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05"/>
    <m/>
    <x v="8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06"/>
    <m/>
    <x v="9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07"/>
    <m/>
    <x v="10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08"/>
    <m/>
    <x v="11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09"/>
    <m/>
    <x v="12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10"/>
    <m/>
    <x v="13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11"/>
    <m/>
    <x v="14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12"/>
    <m/>
    <x v="15"/>
    <x v="15"/>
    <x v="1"/>
    <m/>
    <m/>
    <s v="Среднее по краю на 01.07.2022"/>
    <m/>
    <s v="Среднее по РФ на 01.07.2022"/>
    <m/>
    <s v="Среднее по ЮФО на 01.07.2022"/>
    <m/>
    <e v="#N/A"/>
    <s v="F$514"/>
    <s v="F$514:F$529"/>
    <n v="514"/>
    <n v="529"/>
  </r>
  <r>
    <n v="1541"/>
    <m/>
    <x v="0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42"/>
    <m/>
    <x v="1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43"/>
    <m/>
    <x v="2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44"/>
    <m/>
    <x v="3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45"/>
    <m/>
    <x v="4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46"/>
    <m/>
    <x v="5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47"/>
    <m/>
    <x v="6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48"/>
    <m/>
    <x v="7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49"/>
    <m/>
    <x v="8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50"/>
    <m/>
    <x v="9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51"/>
    <m/>
    <x v="10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52"/>
    <m/>
    <x v="11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53"/>
    <m/>
    <x v="12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54"/>
    <m/>
    <x v="13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55"/>
    <m/>
    <x v="14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556"/>
    <m/>
    <x v="15"/>
    <x v="16"/>
    <x v="1"/>
    <m/>
    <m/>
    <s v="Среднее по краю на 01.07.2022"/>
    <m/>
    <s v="Среднее по РФ на 01.07.2022"/>
    <m/>
    <s v="Среднее по ЮФО на 01.07.2022"/>
    <m/>
    <e v="#N/A"/>
    <s v="F$530"/>
    <s v="F$530:F$545"/>
    <n v="530"/>
    <n v="545"/>
  </r>
  <r>
    <n v="1673"/>
    <n v="793"/>
    <x v="0"/>
    <x v="0"/>
    <x v="2"/>
    <n v="30"/>
    <n v="1"/>
    <s v="Среднее по краю на 01.01.2023"/>
    <n v="5"/>
    <s v="Среднее по РФ на 01.01.2023"/>
    <n v="66"/>
    <s v="Среднее по ЮФО на 01.01.2023"/>
    <n v="91"/>
    <n v="1"/>
    <s v="F$546"/>
    <s v="F$546:F$561"/>
    <n v="546"/>
    <n v="561"/>
  </r>
  <r>
    <n v="1674"/>
    <n v="811"/>
    <x v="1"/>
    <x v="0"/>
    <x v="2"/>
    <n v="13"/>
    <n v="2"/>
    <s v="Среднее по краю на 01.01.2023"/>
    <n v="5"/>
    <s v="Среднее по РФ на 01.01.2023"/>
    <n v="66"/>
    <s v="Среднее по ЮФО на 01.01.2023"/>
    <n v="91"/>
    <n v="2"/>
    <s v="F$546"/>
    <s v="F$546:F$561"/>
    <n v="546"/>
    <n v="561"/>
  </r>
  <r>
    <n v="1675"/>
    <n v="829"/>
    <x v="2"/>
    <x v="0"/>
    <x v="2"/>
    <n v="13"/>
    <n v="2"/>
    <s v="Среднее по краю на 01.01.2023"/>
    <n v="5"/>
    <s v="Среднее по РФ на 01.01.2023"/>
    <n v="66"/>
    <s v="Среднее по ЮФО на 01.01.2023"/>
    <n v="91"/>
    <n v="2"/>
    <s v="F$546"/>
    <s v="F$546:F$561"/>
    <n v="546"/>
    <n v="561"/>
  </r>
  <r>
    <n v="1676"/>
    <n v="847"/>
    <x v="3"/>
    <x v="0"/>
    <x v="2"/>
    <n v="2"/>
    <n v="4"/>
    <s v="Среднее по краю на 01.01.2023"/>
    <n v="5"/>
    <s v="Среднее по РФ на 01.01.2023"/>
    <n v="66"/>
    <s v="Среднее по ЮФО на 01.01.2023"/>
    <n v="91"/>
    <n v="4"/>
    <s v="F$546"/>
    <s v="F$546:F$561"/>
    <n v="546"/>
    <n v="561"/>
  </r>
  <r>
    <n v="1677"/>
    <n v="865"/>
    <x v="4"/>
    <x v="0"/>
    <x v="2"/>
    <n v="0"/>
    <n v="6"/>
    <s v="Среднее по краю на 01.01.2023"/>
    <n v="5"/>
    <s v="Среднее по РФ на 01.01.2023"/>
    <n v="66"/>
    <s v="Среднее по ЮФО на 01.01.2023"/>
    <n v="91"/>
    <n v="6"/>
    <s v="F$546"/>
    <s v="F$546:F$561"/>
    <n v="546"/>
    <n v="561"/>
  </r>
  <r>
    <n v="1678"/>
    <n v="883"/>
    <x v="5"/>
    <x v="0"/>
    <x v="2"/>
    <n v="5"/>
    <n v="3"/>
    <s v="Среднее по краю на 01.01.2023"/>
    <n v="5"/>
    <s v="Среднее по РФ на 01.01.2023"/>
    <n v="66"/>
    <s v="Среднее по ЮФО на 01.01.2023"/>
    <n v="91"/>
    <n v="3"/>
    <s v="F$546"/>
    <s v="F$546:F$561"/>
    <n v="546"/>
    <n v="561"/>
  </r>
  <r>
    <n v="1679"/>
    <n v="901"/>
    <x v="6"/>
    <x v="0"/>
    <x v="2"/>
    <n v="2"/>
    <n v="4"/>
    <s v="Среднее по краю на 01.01.2023"/>
    <n v="5"/>
    <s v="Среднее по РФ на 01.01.2023"/>
    <n v="66"/>
    <s v="Среднее по ЮФО на 01.01.2023"/>
    <n v="91"/>
    <n v="4"/>
    <s v="F$546"/>
    <s v="F$546:F$561"/>
    <n v="546"/>
    <n v="561"/>
  </r>
  <r>
    <n v="1680"/>
    <n v="919"/>
    <x v="7"/>
    <x v="0"/>
    <x v="2"/>
    <n v="2"/>
    <n v="4"/>
    <s v="Среднее по краю на 01.01.2023"/>
    <n v="5"/>
    <s v="Среднее по РФ на 01.01.2023"/>
    <n v="66"/>
    <s v="Среднее по ЮФО на 01.01.2023"/>
    <n v="91"/>
    <n v="4"/>
    <s v="F$546"/>
    <s v="F$546:F$561"/>
    <n v="546"/>
    <n v="561"/>
  </r>
  <r>
    <n v="1681"/>
    <n v="937"/>
    <x v="8"/>
    <x v="0"/>
    <x v="2"/>
    <n v="1"/>
    <n v="5"/>
    <s v="Среднее по краю на 01.01.2023"/>
    <n v="5"/>
    <s v="Среднее по РФ на 01.01.2023"/>
    <n v="66"/>
    <s v="Среднее по ЮФО на 01.01.2023"/>
    <n v="91"/>
    <n v="5"/>
    <s v="F$546"/>
    <s v="F$546:F$561"/>
    <n v="546"/>
    <n v="561"/>
  </r>
  <r>
    <n v="1682"/>
    <n v="955"/>
    <x v="9"/>
    <x v="0"/>
    <x v="2"/>
    <n v="0"/>
    <n v="6"/>
    <s v="Среднее по краю на 01.01.2023"/>
    <n v="5"/>
    <s v="Среднее по РФ на 01.01.2023"/>
    <n v="66"/>
    <s v="Среднее по ЮФО на 01.01.2023"/>
    <n v="91"/>
    <n v="6"/>
    <s v="F$546"/>
    <s v="F$546:F$561"/>
    <n v="546"/>
    <n v="561"/>
  </r>
  <r>
    <n v="1683"/>
    <n v="973"/>
    <x v="10"/>
    <x v="0"/>
    <x v="2"/>
    <n v="1"/>
    <n v="5"/>
    <s v="Среднее по краю на 01.01.2023"/>
    <n v="5"/>
    <s v="Среднее по РФ на 01.01.2023"/>
    <n v="66"/>
    <s v="Среднее по ЮФО на 01.01.2023"/>
    <n v="91"/>
    <n v="5"/>
    <s v="F$546"/>
    <s v="F$546:F$561"/>
    <n v="546"/>
    <n v="561"/>
  </r>
  <r>
    <n v="1684"/>
    <n v="991"/>
    <x v="11"/>
    <x v="0"/>
    <x v="2"/>
    <n v="0"/>
    <n v="6"/>
    <s v="Среднее по краю на 01.01.2023"/>
    <n v="5"/>
    <s v="Среднее по РФ на 01.01.2023"/>
    <n v="66"/>
    <s v="Среднее по ЮФО на 01.01.2023"/>
    <n v="91"/>
    <n v="6"/>
    <s v="F$546"/>
    <s v="F$546:F$561"/>
    <n v="546"/>
    <n v="561"/>
  </r>
  <r>
    <n v="1685"/>
    <n v="1009"/>
    <x v="12"/>
    <x v="0"/>
    <x v="2"/>
    <n v="2"/>
    <n v="4"/>
    <s v="Среднее по краю на 01.01.2023"/>
    <n v="5"/>
    <s v="Среднее по РФ на 01.01.2023"/>
    <n v="66"/>
    <s v="Среднее по ЮФО на 01.01.2023"/>
    <n v="91"/>
    <n v="4"/>
    <s v="F$546"/>
    <s v="F$546:F$561"/>
    <n v="546"/>
    <n v="561"/>
  </r>
  <r>
    <n v="1686"/>
    <n v="1027"/>
    <x v="13"/>
    <x v="0"/>
    <x v="2"/>
    <n v="2"/>
    <n v="4"/>
    <s v="Среднее по краю на 01.01.2023"/>
    <n v="5"/>
    <s v="Среднее по РФ на 01.01.2023"/>
    <n v="66"/>
    <s v="Среднее по ЮФО на 01.01.2023"/>
    <n v="91"/>
    <n v="4"/>
    <s v="F$546"/>
    <s v="F$546:F$561"/>
    <n v="546"/>
    <n v="561"/>
  </r>
  <r>
    <n v="1687"/>
    <n v="1045"/>
    <x v="14"/>
    <x v="0"/>
    <x v="2"/>
    <n v="2"/>
    <n v="4"/>
    <s v="Среднее по краю на 01.01.2023"/>
    <n v="5"/>
    <s v="Среднее по РФ на 01.01.2023"/>
    <n v="66"/>
    <s v="Среднее по ЮФО на 01.01.2023"/>
    <n v="91"/>
    <n v="4"/>
    <s v="F$546"/>
    <s v="F$546:F$561"/>
    <n v="546"/>
    <n v="561"/>
  </r>
  <r>
    <n v="1688"/>
    <n v="1063"/>
    <x v="15"/>
    <x v="0"/>
    <x v="2"/>
    <n v="1"/>
    <n v="5"/>
    <s v="Среднее по краю на 01.01.2023"/>
    <n v="5"/>
    <s v="Среднее по РФ на 01.01.2023"/>
    <n v="66"/>
    <s v="Среднее по ЮФО на 01.01.2023"/>
    <n v="91"/>
    <n v="5"/>
    <s v="F$546"/>
    <s v="F$546:F$561"/>
    <n v="546"/>
    <n v="561"/>
  </r>
  <r>
    <n v="1717"/>
    <n v="797"/>
    <x v="0"/>
    <x v="1"/>
    <x v="2"/>
    <n v="31"/>
    <n v="2"/>
    <s v="Среднее по краю на 01.01.2023"/>
    <n v="27"/>
    <s v="Среднее по РФ на 01.01.2023"/>
    <n v="63.3"/>
    <s v="Среднее по ЮФО на 01.01.2023"/>
    <n v="65"/>
    <n v="2"/>
    <s v="F$562"/>
    <s v="F$562:F$577"/>
    <n v="562"/>
    <n v="577"/>
  </r>
  <r>
    <n v="1718"/>
    <n v="815"/>
    <x v="1"/>
    <x v="1"/>
    <x v="2"/>
    <n v="100"/>
    <n v="1"/>
    <s v="Среднее по краю на 01.01.2023"/>
    <n v="27"/>
    <s v="Среднее по РФ на 01.01.2023"/>
    <n v="63.3"/>
    <s v="Среднее по ЮФО на 01.01.2023"/>
    <n v="65"/>
    <n v="1"/>
    <s v="F$562"/>
    <s v="F$562:F$577"/>
    <n v="562"/>
    <n v="577"/>
  </r>
  <r>
    <n v="1719"/>
    <n v="833"/>
    <x v="2"/>
    <x v="1"/>
    <x v="2"/>
    <n v="100"/>
    <n v="1"/>
    <s v="Среднее по краю на 01.01.2023"/>
    <n v="27"/>
    <s v="Среднее по РФ на 01.01.2023"/>
    <n v="63.3"/>
    <s v="Среднее по ЮФО на 01.01.2023"/>
    <n v="65"/>
    <n v="1"/>
    <s v="F$562"/>
    <s v="F$562:F$577"/>
    <n v="562"/>
    <n v="577"/>
  </r>
  <r>
    <n v="1720"/>
    <n v="851"/>
    <x v="3"/>
    <x v="1"/>
    <x v="2"/>
    <n v="16"/>
    <n v="7"/>
    <s v="Среднее по краю на 01.01.2023"/>
    <n v="27"/>
    <s v="Среднее по РФ на 01.01.2023"/>
    <n v="63.3"/>
    <s v="Среднее по ЮФО на 01.01.2023"/>
    <n v="65"/>
    <n v="7"/>
    <s v="F$562"/>
    <s v="F$562:F$577"/>
    <n v="562"/>
    <n v="577"/>
  </r>
  <r>
    <n v="1721"/>
    <n v="869"/>
    <x v="4"/>
    <x v="1"/>
    <x v="2"/>
    <n v="13"/>
    <n v="9"/>
    <s v="Среднее по краю на 01.01.2023"/>
    <n v="27"/>
    <s v="Среднее по РФ на 01.01.2023"/>
    <n v="63.3"/>
    <s v="Среднее по ЮФО на 01.01.2023"/>
    <n v="65"/>
    <n v="9"/>
    <s v="F$562"/>
    <s v="F$562:F$577"/>
    <n v="562"/>
    <n v="577"/>
  </r>
  <r>
    <n v="1722"/>
    <n v="887"/>
    <x v="5"/>
    <x v="1"/>
    <x v="2"/>
    <n v="10"/>
    <n v="11"/>
    <s v="Среднее по краю на 01.01.2023"/>
    <n v="27"/>
    <s v="Среднее по РФ на 01.01.2023"/>
    <n v="63.3"/>
    <s v="Среднее по ЮФО на 01.01.2023"/>
    <n v="65"/>
    <n v="11"/>
    <s v="F$562"/>
    <s v="F$562:F$577"/>
    <n v="562"/>
    <n v="577"/>
  </r>
  <r>
    <n v="1723"/>
    <n v="905"/>
    <x v="6"/>
    <x v="1"/>
    <x v="2"/>
    <n v="21"/>
    <n v="5"/>
    <s v="Среднее по краю на 01.01.2023"/>
    <n v="27"/>
    <s v="Среднее по РФ на 01.01.2023"/>
    <n v="63.3"/>
    <s v="Среднее по ЮФО на 01.01.2023"/>
    <n v="65"/>
    <n v="5"/>
    <s v="F$562"/>
    <s v="F$562:F$577"/>
    <n v="562"/>
    <n v="577"/>
  </r>
  <r>
    <n v="1724"/>
    <n v="923"/>
    <x v="7"/>
    <x v="1"/>
    <x v="2"/>
    <n v="24"/>
    <n v="3"/>
    <s v="Среднее по краю на 01.01.2023"/>
    <n v="27"/>
    <s v="Среднее по РФ на 01.01.2023"/>
    <n v="63.3"/>
    <s v="Среднее по ЮФО на 01.01.2023"/>
    <n v="65"/>
    <n v="3"/>
    <s v="F$562"/>
    <s v="F$562:F$577"/>
    <n v="562"/>
    <n v="577"/>
  </r>
  <r>
    <n v="1725"/>
    <n v="941"/>
    <x v="8"/>
    <x v="1"/>
    <x v="2"/>
    <n v="16"/>
    <n v="7"/>
    <s v="Среднее по краю на 01.01.2023"/>
    <n v="27"/>
    <s v="Среднее по РФ на 01.01.2023"/>
    <n v="63.3"/>
    <s v="Среднее по ЮФО на 01.01.2023"/>
    <n v="65"/>
    <n v="7"/>
    <s v="F$562"/>
    <s v="F$562:F$577"/>
    <n v="562"/>
    <n v="577"/>
  </r>
  <r>
    <n v="1726"/>
    <n v="959"/>
    <x v="9"/>
    <x v="1"/>
    <x v="2"/>
    <n v="15"/>
    <n v="8"/>
    <s v="Среднее по краю на 01.01.2023"/>
    <n v="27"/>
    <s v="Среднее по РФ на 01.01.2023"/>
    <n v="63.3"/>
    <s v="Среднее по ЮФО на 01.01.2023"/>
    <n v="65"/>
    <n v="8"/>
    <s v="F$562"/>
    <s v="F$562:F$577"/>
    <n v="562"/>
    <n v="577"/>
  </r>
  <r>
    <n v="1727"/>
    <n v="977"/>
    <x v="10"/>
    <x v="1"/>
    <x v="2"/>
    <n v="11"/>
    <n v="10"/>
    <s v="Среднее по краю на 01.01.2023"/>
    <n v="27"/>
    <s v="Среднее по РФ на 01.01.2023"/>
    <n v="63.3"/>
    <s v="Среднее по ЮФО на 01.01.2023"/>
    <n v="65"/>
    <n v="10"/>
    <s v="F$562"/>
    <s v="F$562:F$577"/>
    <n v="562"/>
    <n v="577"/>
  </r>
  <r>
    <n v="1728"/>
    <n v="995"/>
    <x v="11"/>
    <x v="1"/>
    <x v="2"/>
    <n v="6"/>
    <n v="12"/>
    <s v="Среднее по краю на 01.01.2023"/>
    <n v="27"/>
    <s v="Среднее по РФ на 01.01.2023"/>
    <n v="63.3"/>
    <s v="Среднее по ЮФО на 01.01.2023"/>
    <n v="65"/>
    <n v="12"/>
    <s v="F$562"/>
    <s v="F$562:F$577"/>
    <n v="562"/>
    <n v="577"/>
  </r>
  <r>
    <n v="1729"/>
    <n v="1013"/>
    <x v="12"/>
    <x v="1"/>
    <x v="2"/>
    <n v="17"/>
    <n v="6"/>
    <s v="Среднее по краю на 01.01.2023"/>
    <n v="27"/>
    <s v="Среднее по РФ на 01.01.2023"/>
    <n v="63.3"/>
    <s v="Среднее по ЮФО на 01.01.2023"/>
    <n v="65"/>
    <n v="6"/>
    <s v="F$562"/>
    <s v="F$562:F$577"/>
    <n v="562"/>
    <n v="577"/>
  </r>
  <r>
    <n v="1730"/>
    <n v="1031"/>
    <x v="13"/>
    <x v="1"/>
    <x v="2"/>
    <n v="23"/>
    <n v="4"/>
    <s v="Среднее по краю на 01.01.2023"/>
    <n v="27"/>
    <s v="Среднее по РФ на 01.01.2023"/>
    <n v="63.3"/>
    <s v="Среднее по ЮФО на 01.01.2023"/>
    <n v="65"/>
    <n v="4"/>
    <s v="F$562"/>
    <s v="F$562:F$577"/>
    <n v="562"/>
    <n v="577"/>
  </r>
  <r>
    <n v="1731"/>
    <n v="1049"/>
    <x v="14"/>
    <x v="1"/>
    <x v="2"/>
    <n v="17"/>
    <n v="6"/>
    <s v="Среднее по краю на 01.01.2023"/>
    <n v="27"/>
    <s v="Среднее по РФ на 01.01.2023"/>
    <n v="63.3"/>
    <s v="Среднее по ЮФО на 01.01.2023"/>
    <n v="65"/>
    <n v="6"/>
    <s v="F$562"/>
    <s v="F$562:F$577"/>
    <n v="562"/>
    <n v="577"/>
  </r>
  <r>
    <n v="1732"/>
    <n v="1067"/>
    <x v="15"/>
    <x v="1"/>
    <x v="2"/>
    <n v="15"/>
    <n v="8"/>
    <s v="Среднее по краю на 01.01.2023"/>
    <n v="27"/>
    <s v="Среднее по РФ на 01.01.2023"/>
    <n v="63.3"/>
    <s v="Среднее по ЮФО на 01.01.2023"/>
    <n v="65"/>
    <n v="8"/>
    <s v="F$562"/>
    <s v="F$562:F$577"/>
    <n v="562"/>
    <n v="577"/>
  </r>
  <r>
    <n v="1761"/>
    <n v="809"/>
    <x v="0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62"/>
    <n v="827"/>
    <x v="1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63"/>
    <n v="845"/>
    <x v="2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64"/>
    <n v="863"/>
    <x v="3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65"/>
    <n v="881"/>
    <x v="4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66"/>
    <n v="899"/>
    <x v="5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67"/>
    <n v="917"/>
    <x v="6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68"/>
    <n v="935"/>
    <x v="7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69"/>
    <n v="953"/>
    <x v="8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70"/>
    <n v="971"/>
    <x v="9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71"/>
    <n v="989"/>
    <x v="10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72"/>
    <n v="1007"/>
    <x v="11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73"/>
    <n v="1025"/>
    <x v="12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74"/>
    <n v="1043"/>
    <x v="13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75"/>
    <n v="1061"/>
    <x v="14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776"/>
    <n v="1079"/>
    <x v="15"/>
    <x v="2"/>
    <x v="2"/>
    <m/>
    <m/>
    <s v="Среднее по краю на 01.01.2023"/>
    <m/>
    <s v="Среднее по РФ на 01.01.2023"/>
    <m/>
    <s v="Среднее по ЮФО на 01.01.2023"/>
    <m/>
    <e v="#N/A"/>
    <s v="F$578"/>
    <s v="F$578:F$593"/>
    <n v="578"/>
    <n v="593"/>
  </r>
  <r>
    <n v="1805"/>
    <n v="800"/>
    <x v="0"/>
    <x v="3"/>
    <x v="2"/>
    <n v="13"/>
    <n v="1"/>
    <s v="Среднее по краю на 01.01.2023"/>
    <n v="2.2000000000000002"/>
    <s v="Среднее по РФ на 01.01.2023"/>
    <n v="10"/>
    <s v="Среднее по ЮФО на 01.01.2023"/>
    <n v="14"/>
    <n v="1"/>
    <s v="F$594"/>
    <s v="F$594:F$609"/>
    <n v="594"/>
    <n v="609"/>
  </r>
  <r>
    <n v="1806"/>
    <n v="818"/>
    <x v="1"/>
    <x v="3"/>
    <x v="2"/>
    <n v="6"/>
    <n v="2"/>
    <s v="Среднее по краю на 01.01.2023"/>
    <n v="2.2000000000000002"/>
    <s v="Среднее по РФ на 01.01.2023"/>
    <n v="10"/>
    <s v="Среднее по ЮФО на 01.01.2023"/>
    <n v="14"/>
    <n v="2"/>
    <s v="F$594"/>
    <s v="F$594:F$609"/>
    <n v="594"/>
    <n v="609"/>
  </r>
  <r>
    <n v="1807"/>
    <n v="836"/>
    <x v="2"/>
    <x v="3"/>
    <x v="2"/>
    <n v="4"/>
    <n v="3"/>
    <s v="Среднее по краю на 01.01.2023"/>
    <n v="2.2000000000000002"/>
    <s v="Среднее по РФ на 01.01.2023"/>
    <n v="10"/>
    <s v="Среднее по ЮФО на 01.01.2023"/>
    <n v="14"/>
    <n v="3"/>
    <s v="F$594"/>
    <s v="F$594:F$609"/>
    <n v="594"/>
    <n v="609"/>
  </r>
  <r>
    <n v="1808"/>
    <n v="854"/>
    <x v="3"/>
    <x v="3"/>
    <x v="2"/>
    <n v="1"/>
    <n v="5"/>
    <s v="Среднее по краю на 01.01.2023"/>
    <n v="2.2000000000000002"/>
    <s v="Среднее по РФ на 01.01.2023"/>
    <n v="10"/>
    <s v="Среднее по ЮФО на 01.01.2023"/>
    <n v="14"/>
    <n v="5"/>
    <s v="F$594"/>
    <s v="F$594:F$609"/>
    <n v="594"/>
    <n v="609"/>
  </r>
  <r>
    <n v="1809"/>
    <n v="872"/>
    <x v="4"/>
    <x v="3"/>
    <x v="2"/>
    <n v="0"/>
    <n v="6"/>
    <s v="Среднее по краю на 01.01.2023"/>
    <n v="2.2000000000000002"/>
    <s v="Среднее по РФ на 01.01.2023"/>
    <n v="10"/>
    <s v="Среднее по ЮФО на 01.01.2023"/>
    <n v="14"/>
    <n v="6"/>
    <s v="F$594"/>
    <s v="F$594:F$609"/>
    <n v="594"/>
    <n v="609"/>
  </r>
  <r>
    <n v="1810"/>
    <n v="890"/>
    <x v="5"/>
    <x v="3"/>
    <x v="2"/>
    <n v="1"/>
    <n v="5"/>
    <s v="Среднее по краю на 01.01.2023"/>
    <n v="2.2000000000000002"/>
    <s v="Среднее по РФ на 01.01.2023"/>
    <n v="10"/>
    <s v="Среднее по ЮФО на 01.01.2023"/>
    <n v="14"/>
    <n v="5"/>
    <s v="F$594"/>
    <s v="F$594:F$609"/>
    <n v="594"/>
    <n v="609"/>
  </r>
  <r>
    <n v="1811"/>
    <n v="908"/>
    <x v="6"/>
    <x v="3"/>
    <x v="2"/>
    <n v="1"/>
    <n v="5"/>
    <s v="Среднее по краю на 01.01.2023"/>
    <n v="2.2000000000000002"/>
    <s v="Среднее по РФ на 01.01.2023"/>
    <n v="10"/>
    <s v="Среднее по ЮФО на 01.01.2023"/>
    <n v="14"/>
    <n v="5"/>
    <s v="F$594"/>
    <s v="F$594:F$609"/>
    <n v="594"/>
    <n v="609"/>
  </r>
  <r>
    <n v="1812"/>
    <n v="926"/>
    <x v="7"/>
    <x v="3"/>
    <x v="2"/>
    <n v="1"/>
    <n v="5"/>
    <s v="Среднее по краю на 01.01.2023"/>
    <n v="2.2000000000000002"/>
    <s v="Среднее по РФ на 01.01.2023"/>
    <n v="10"/>
    <s v="Среднее по ЮФО на 01.01.2023"/>
    <n v="14"/>
    <n v="5"/>
    <s v="F$594"/>
    <s v="F$594:F$609"/>
    <n v="594"/>
    <n v="609"/>
  </r>
  <r>
    <n v="1813"/>
    <n v="944"/>
    <x v="8"/>
    <x v="3"/>
    <x v="2"/>
    <n v="2"/>
    <n v="4"/>
    <s v="Среднее по краю на 01.01.2023"/>
    <n v="2.2000000000000002"/>
    <s v="Среднее по РФ на 01.01.2023"/>
    <n v="10"/>
    <s v="Среднее по ЮФО на 01.01.2023"/>
    <n v="14"/>
    <n v="4"/>
    <s v="F$594"/>
    <s v="F$594:F$609"/>
    <n v="594"/>
    <n v="609"/>
  </r>
  <r>
    <n v="1814"/>
    <n v="962"/>
    <x v="9"/>
    <x v="3"/>
    <x v="2"/>
    <n v="0"/>
    <n v="6"/>
    <s v="Среднее по краю на 01.01.2023"/>
    <n v="2.2000000000000002"/>
    <s v="Среднее по РФ на 01.01.2023"/>
    <n v="10"/>
    <s v="Среднее по ЮФО на 01.01.2023"/>
    <n v="14"/>
    <n v="6"/>
    <s v="F$594"/>
    <s v="F$594:F$609"/>
    <n v="594"/>
    <n v="609"/>
  </r>
  <r>
    <n v="1815"/>
    <n v="980"/>
    <x v="10"/>
    <x v="3"/>
    <x v="2"/>
    <n v="1"/>
    <n v="5"/>
    <s v="Среднее по краю на 01.01.2023"/>
    <n v="2.2000000000000002"/>
    <s v="Среднее по РФ на 01.01.2023"/>
    <n v="10"/>
    <s v="Среднее по ЮФО на 01.01.2023"/>
    <n v="14"/>
    <n v="5"/>
    <s v="F$594"/>
    <s v="F$594:F$609"/>
    <n v="594"/>
    <n v="609"/>
  </r>
  <r>
    <n v="1816"/>
    <n v="998"/>
    <x v="11"/>
    <x v="3"/>
    <x v="2"/>
    <n v="0"/>
    <n v="6"/>
    <s v="Среднее по краю на 01.01.2023"/>
    <n v="2.2000000000000002"/>
    <s v="Среднее по РФ на 01.01.2023"/>
    <n v="10"/>
    <s v="Среднее по ЮФО на 01.01.2023"/>
    <n v="14"/>
    <n v="6"/>
    <s v="F$594"/>
    <s v="F$594:F$609"/>
    <n v="594"/>
    <n v="609"/>
  </r>
  <r>
    <n v="1817"/>
    <n v="1016"/>
    <x v="12"/>
    <x v="3"/>
    <x v="2"/>
    <n v="1"/>
    <n v="5"/>
    <s v="Среднее по краю на 01.01.2023"/>
    <n v="2.2000000000000002"/>
    <s v="Среднее по РФ на 01.01.2023"/>
    <n v="10"/>
    <s v="Среднее по ЮФО на 01.01.2023"/>
    <n v="14"/>
    <n v="5"/>
    <s v="F$594"/>
    <s v="F$594:F$609"/>
    <n v="594"/>
    <n v="609"/>
  </r>
  <r>
    <n v="1818"/>
    <n v="1034"/>
    <x v="13"/>
    <x v="3"/>
    <x v="2"/>
    <n v="1"/>
    <n v="5"/>
    <s v="Среднее по краю на 01.01.2023"/>
    <n v="2.2000000000000002"/>
    <s v="Среднее по РФ на 01.01.2023"/>
    <n v="10"/>
    <s v="Среднее по ЮФО на 01.01.2023"/>
    <n v="14"/>
    <n v="5"/>
    <s v="F$594"/>
    <s v="F$594:F$609"/>
    <n v="594"/>
    <n v="609"/>
  </r>
  <r>
    <n v="1819"/>
    <n v="1052"/>
    <x v="14"/>
    <x v="3"/>
    <x v="2"/>
    <n v="2"/>
    <n v="4"/>
    <s v="Среднее по краю на 01.01.2023"/>
    <n v="2.2000000000000002"/>
    <s v="Среднее по РФ на 01.01.2023"/>
    <n v="10"/>
    <s v="Среднее по ЮФО на 01.01.2023"/>
    <n v="14"/>
    <n v="4"/>
    <s v="F$594"/>
    <s v="F$594:F$609"/>
    <n v="594"/>
    <n v="609"/>
  </r>
  <r>
    <n v="1820"/>
    <n v="1070"/>
    <x v="15"/>
    <x v="3"/>
    <x v="2"/>
    <n v="1"/>
    <n v="5"/>
    <s v="Среднее по краю на 01.01.2023"/>
    <n v="2.2000000000000002"/>
    <s v="Среднее по РФ на 01.01.2023"/>
    <n v="10"/>
    <s v="Среднее по ЮФО на 01.01.2023"/>
    <n v="14"/>
    <n v="5"/>
    <s v="F$594"/>
    <s v="F$594:F$609"/>
    <n v="594"/>
    <n v="609"/>
  </r>
  <r>
    <n v="1849"/>
    <n v="810"/>
    <x v="0"/>
    <x v="4"/>
    <x v="2"/>
    <n v="2.2000000000000002"/>
    <n v="1"/>
    <s v="Среднее по краю на 01.01.2023"/>
    <n v="6"/>
    <s v="Среднее по РФ на 01.01.2023"/>
    <n v="15"/>
    <s v="Среднее по ЮФО на 01.01.2023"/>
    <n v="17.100000000000001"/>
    <n v="1"/>
    <s v="F$610"/>
    <s v="F$610:F$625"/>
    <n v="610"/>
    <n v="625"/>
  </r>
  <r>
    <n v="1850"/>
    <n v="828"/>
    <x v="1"/>
    <x v="4"/>
    <x v="2"/>
    <n v="1"/>
    <n v="2"/>
    <s v="Среднее по краю на 01.01.2023"/>
    <n v="6"/>
    <s v="Среднее по РФ на 01.01.2023"/>
    <n v="14.9"/>
    <s v="Среднее по ЮФО на 01.01.2023"/>
    <n v="17.100000000000001"/>
    <n v="2"/>
    <s v="F$610"/>
    <s v="F$610:F$625"/>
    <n v="610"/>
    <n v="625"/>
  </r>
  <r>
    <n v="1851"/>
    <n v="846"/>
    <x v="2"/>
    <x v="4"/>
    <x v="2"/>
    <n v="0.4"/>
    <n v="3"/>
    <s v="Среднее по краю на 01.01.2023"/>
    <n v="6"/>
    <s v="Среднее по РФ на 01.01.2023"/>
    <n v="14.9"/>
    <s v="Среднее по ЮФО на 01.01.2023"/>
    <n v="17.100000000000001"/>
    <n v="3"/>
    <s v="F$610"/>
    <s v="F$610:F$625"/>
    <n v="610"/>
    <n v="625"/>
  </r>
  <r>
    <n v="1852"/>
    <n v="864"/>
    <x v="3"/>
    <x v="4"/>
    <x v="2"/>
    <n v="0.2"/>
    <n v="5"/>
    <s v="Среднее по краю на 01.01.2023"/>
    <n v="6"/>
    <s v="Среднее по РФ на 01.01.2023"/>
    <n v="14.9"/>
    <s v="Среднее по ЮФО на 01.01.2023"/>
    <n v="17.100000000000001"/>
    <n v="5"/>
    <s v="F$610"/>
    <s v="F$610:F$625"/>
    <n v="610"/>
    <n v="625"/>
  </r>
  <r>
    <n v="1853"/>
    <n v="882"/>
    <x v="4"/>
    <x v="4"/>
    <x v="2"/>
    <n v="0"/>
    <n v="6"/>
    <s v="Среднее по краю на 01.01.2023"/>
    <n v="6"/>
    <s v="Среднее по РФ на 01.01.2023"/>
    <n v="14.9"/>
    <s v="Среднее по ЮФО на 01.01.2023"/>
    <n v="17.100000000000001"/>
    <n v="6"/>
    <s v="F$610"/>
    <s v="F$610:F$625"/>
    <n v="610"/>
    <n v="625"/>
  </r>
  <r>
    <n v="1854"/>
    <n v="900"/>
    <x v="5"/>
    <x v="4"/>
    <x v="2"/>
    <n v="0.2"/>
    <n v="5"/>
    <s v="Среднее по краю на 01.01.2023"/>
    <n v="6"/>
    <s v="Среднее по РФ на 01.01.2023"/>
    <n v="14.9"/>
    <s v="Среднее по ЮФО на 01.01.2023"/>
    <n v="17.100000000000001"/>
    <n v="5"/>
    <s v="F$610"/>
    <s v="F$610:F$625"/>
    <n v="610"/>
    <n v="625"/>
  </r>
  <r>
    <n v="1855"/>
    <n v="918"/>
    <x v="6"/>
    <x v="4"/>
    <x v="2"/>
    <n v="0.2"/>
    <n v="5"/>
    <s v="Среднее по краю на 01.01.2023"/>
    <n v="6"/>
    <s v="Среднее по РФ на 01.01.2023"/>
    <n v="14.9"/>
    <s v="Среднее по ЮФО на 01.01.2023"/>
    <n v="17.100000000000001"/>
    <n v="5"/>
    <s v="F$610"/>
    <s v="F$610:F$625"/>
    <n v="610"/>
    <n v="625"/>
  </r>
  <r>
    <n v="1856"/>
    <n v="936"/>
    <x v="7"/>
    <x v="4"/>
    <x v="2"/>
    <n v="0.2"/>
    <n v="5"/>
    <s v="Среднее по краю на 01.01.2023"/>
    <n v="6"/>
    <s v="Среднее по РФ на 01.01.2023"/>
    <n v="14.9"/>
    <s v="Среднее по ЮФО на 01.01.2023"/>
    <n v="17.100000000000001"/>
    <n v="5"/>
    <s v="F$610"/>
    <s v="F$610:F$625"/>
    <n v="610"/>
    <n v="625"/>
  </r>
  <r>
    <n v="1857"/>
    <n v="954"/>
    <x v="8"/>
    <x v="4"/>
    <x v="2"/>
    <n v="0.3"/>
    <n v="4"/>
    <s v="Среднее по краю на 01.01.2023"/>
    <n v="6"/>
    <s v="Среднее по РФ на 01.01.2023"/>
    <n v="14.9"/>
    <s v="Среднее по ЮФО на 01.01.2023"/>
    <n v="17.100000000000001"/>
    <n v="4"/>
    <s v="F$610"/>
    <s v="F$610:F$625"/>
    <n v="610"/>
    <n v="625"/>
  </r>
  <r>
    <n v="1858"/>
    <n v="972"/>
    <x v="9"/>
    <x v="4"/>
    <x v="2"/>
    <n v="0"/>
    <n v="6"/>
    <s v="Среднее по краю на 01.01.2023"/>
    <n v="6"/>
    <s v="Среднее по РФ на 01.01.2023"/>
    <n v="14.9"/>
    <s v="Среднее по ЮФО на 01.01.2023"/>
    <n v="17.100000000000001"/>
    <n v="6"/>
    <s v="F$610"/>
    <s v="F$610:F$625"/>
    <n v="610"/>
    <n v="625"/>
  </r>
  <r>
    <n v="1859"/>
    <n v="990"/>
    <x v="10"/>
    <x v="4"/>
    <x v="2"/>
    <n v="0.2"/>
    <n v="5"/>
    <s v="Среднее по краю на 01.01.2023"/>
    <n v="6"/>
    <s v="Среднее по РФ на 01.01.2023"/>
    <n v="14.9"/>
    <s v="Среднее по ЮФО на 01.01.2023"/>
    <n v="17.100000000000001"/>
    <n v="5"/>
    <s v="F$610"/>
    <s v="F$610:F$625"/>
    <n v="610"/>
    <n v="625"/>
  </r>
  <r>
    <n v="1860"/>
    <n v="1008"/>
    <x v="11"/>
    <x v="4"/>
    <x v="2"/>
    <n v="0"/>
    <n v="6"/>
    <s v="Среднее по краю на 01.01.2023"/>
    <n v="6"/>
    <s v="Среднее по РФ на 01.01.2023"/>
    <n v="14.9"/>
    <s v="Среднее по ЮФО на 01.01.2023"/>
    <n v="17.100000000000001"/>
    <n v="6"/>
    <s v="F$610"/>
    <s v="F$610:F$625"/>
    <n v="610"/>
    <n v="625"/>
  </r>
  <r>
    <n v="1861"/>
    <n v="1026"/>
    <x v="12"/>
    <x v="4"/>
    <x v="2"/>
    <n v="0.2"/>
    <n v="5"/>
    <s v="Среднее по краю на 01.01.2023"/>
    <n v="6"/>
    <s v="Среднее по РФ на 01.01.2023"/>
    <n v="14.9"/>
    <s v="Среднее по ЮФО на 01.01.2023"/>
    <n v="17.100000000000001"/>
    <n v="5"/>
    <s v="F$610"/>
    <s v="F$610:F$625"/>
    <n v="610"/>
    <n v="625"/>
  </r>
  <r>
    <n v="1862"/>
    <n v="1044"/>
    <x v="13"/>
    <x v="4"/>
    <x v="2"/>
    <n v="0.2"/>
    <n v="5"/>
    <s v="Среднее по краю на 01.01.2023"/>
    <n v="6"/>
    <s v="Среднее по РФ на 01.01.2023"/>
    <n v="14.9"/>
    <s v="Среднее по ЮФО на 01.01.2023"/>
    <n v="17.100000000000001"/>
    <n v="5"/>
    <s v="F$610"/>
    <s v="F$610:F$625"/>
    <n v="610"/>
    <n v="625"/>
  </r>
  <r>
    <n v="1863"/>
    <n v="1062"/>
    <x v="14"/>
    <x v="4"/>
    <x v="2"/>
    <n v="0.3"/>
    <n v="4"/>
    <s v="Среднее по краю на 01.01.2023"/>
    <n v="6"/>
    <s v="Среднее по РФ на 01.01.2023"/>
    <n v="14.9"/>
    <s v="Среднее по ЮФО на 01.01.2023"/>
    <n v="17.100000000000001"/>
    <n v="4"/>
    <s v="F$610"/>
    <s v="F$610:F$625"/>
    <n v="610"/>
    <n v="625"/>
  </r>
  <r>
    <n v="1864"/>
    <n v="1080"/>
    <x v="15"/>
    <x v="4"/>
    <x v="2"/>
    <n v="0.2"/>
    <n v="5"/>
    <s v="Среднее по краю на 01.01.2023"/>
    <n v="6"/>
    <s v="Среднее по РФ на 01.01.2023"/>
    <n v="14.9"/>
    <s v="Среднее по ЮФО на 01.01.2023"/>
    <n v="17.100000000000001"/>
    <n v="5"/>
    <s v="F$610"/>
    <s v="F$610:F$625"/>
    <n v="610"/>
    <n v="625"/>
  </r>
  <r>
    <n v="1893"/>
    <n v="794"/>
    <x v="0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894"/>
    <n v="812"/>
    <x v="1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895"/>
    <n v="830"/>
    <x v="2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896"/>
    <n v="848"/>
    <x v="3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897"/>
    <n v="866"/>
    <x v="4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898"/>
    <n v="884"/>
    <x v="5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899"/>
    <n v="902"/>
    <x v="6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900"/>
    <n v="920"/>
    <x v="7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901"/>
    <n v="938"/>
    <x v="8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902"/>
    <n v="956"/>
    <x v="9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903"/>
    <n v="974"/>
    <x v="10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904"/>
    <n v="992"/>
    <x v="11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905"/>
    <n v="1010"/>
    <x v="12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906"/>
    <n v="1028"/>
    <x v="13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907"/>
    <n v="1046"/>
    <x v="14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908"/>
    <n v="1064"/>
    <x v="15"/>
    <x v="5"/>
    <x v="2"/>
    <m/>
    <m/>
    <s v="Среднее по краю на 01.01.2023"/>
    <m/>
    <s v="Среднее по РФ на 01.01.2023"/>
    <m/>
    <s v="Среднее по ЮФО на 01.01.2023"/>
    <m/>
    <e v="#N/A"/>
    <s v="F$626"/>
    <s v="F$626:F$641"/>
    <n v="626"/>
    <n v="641"/>
  </r>
  <r>
    <n v="1937"/>
    <n v="795"/>
    <x v="0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38"/>
    <n v="813"/>
    <x v="1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39"/>
    <n v="831"/>
    <x v="2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40"/>
    <n v="849"/>
    <x v="3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41"/>
    <n v="867"/>
    <x v="4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42"/>
    <n v="885"/>
    <x v="5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43"/>
    <n v="903"/>
    <x v="6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44"/>
    <n v="921"/>
    <x v="7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45"/>
    <n v="939"/>
    <x v="8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46"/>
    <n v="957"/>
    <x v="9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47"/>
    <n v="975"/>
    <x v="10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48"/>
    <n v="993"/>
    <x v="11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49"/>
    <n v="1011"/>
    <x v="12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50"/>
    <n v="1029"/>
    <x v="13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51"/>
    <n v="1047"/>
    <x v="14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52"/>
    <n v="1065"/>
    <x v="15"/>
    <x v="6"/>
    <x v="2"/>
    <m/>
    <m/>
    <s v="Среднее по краю на 01.01.2023"/>
    <m/>
    <s v="Среднее по РФ на 01.01.2023"/>
    <m/>
    <s v="Среднее по ЮФО на 01.01.2023"/>
    <m/>
    <e v="#N/A"/>
    <s v="F$642"/>
    <s v="F$642:F$657"/>
    <n v="642"/>
    <n v="657"/>
  </r>
  <r>
    <n v="1981"/>
    <n v="799"/>
    <x v="0"/>
    <x v="7"/>
    <x v="2"/>
    <n v="4"/>
    <n v="4"/>
    <s v="Среднее по краю на 01.01.2023"/>
    <n v="2"/>
    <s v="Среднее по РФ на 01.01.2023"/>
    <n v="23.9"/>
    <s v="Среднее по ЮФО на 01.01.2023"/>
    <n v="27"/>
    <n v="4"/>
    <s v="F$658"/>
    <s v="F$658:F$673"/>
    <n v="658"/>
    <n v="673"/>
  </r>
  <r>
    <n v="1982"/>
    <n v="817"/>
    <x v="1"/>
    <x v="7"/>
    <x v="2"/>
    <n v="5.7"/>
    <n v="2"/>
    <s v="Среднее по краю на 01.01.2023"/>
    <n v="2"/>
    <s v="Среднее по РФ на 01.01.2023"/>
    <n v="23.9"/>
    <s v="Среднее по ЮФО на 01.01.2023"/>
    <n v="27"/>
    <n v="2"/>
    <s v="F$658"/>
    <s v="F$658:F$673"/>
    <n v="658"/>
    <n v="673"/>
  </r>
  <r>
    <n v="1983"/>
    <n v="835"/>
    <x v="2"/>
    <x v="7"/>
    <x v="2"/>
    <n v="4.4000000000000004"/>
    <n v="3"/>
    <s v="Среднее по краю на 01.01.2023"/>
    <n v="2"/>
    <s v="Среднее по РФ на 01.01.2023"/>
    <n v="23.9"/>
    <s v="Среднее по ЮФО на 01.01.2023"/>
    <n v="27"/>
    <n v="3"/>
    <s v="F$658"/>
    <s v="F$658:F$673"/>
    <n v="658"/>
    <n v="673"/>
  </r>
  <r>
    <n v="1984"/>
    <n v="853"/>
    <x v="3"/>
    <x v="7"/>
    <x v="2"/>
    <n v="3"/>
    <n v="7"/>
    <s v="Среднее по краю на 01.01.2023"/>
    <n v="2"/>
    <s v="Среднее по РФ на 01.01.2023"/>
    <n v="23.9"/>
    <s v="Среднее по ЮФО на 01.01.2023"/>
    <n v="27"/>
    <n v="7"/>
    <s v="F$658"/>
    <s v="F$658:F$673"/>
    <n v="658"/>
    <n v="673"/>
  </r>
  <r>
    <n v="1985"/>
    <n v="871"/>
    <x v="4"/>
    <x v="7"/>
    <x v="2"/>
    <n v="0.9"/>
    <n v="11"/>
    <s v="Среднее по краю на 01.01.2023"/>
    <n v="2"/>
    <s v="Среднее по РФ на 01.01.2023"/>
    <n v="23.9"/>
    <s v="Среднее по ЮФО на 01.01.2023"/>
    <n v="27"/>
    <n v="11"/>
    <s v="F$658"/>
    <s v="F$658:F$673"/>
    <n v="658"/>
    <n v="673"/>
  </r>
  <r>
    <n v="1986"/>
    <n v="889"/>
    <x v="5"/>
    <x v="7"/>
    <x v="2"/>
    <n v="6.2"/>
    <n v="1"/>
    <s v="Среднее по краю на 01.01.2023"/>
    <n v="2"/>
    <s v="Среднее по РФ на 01.01.2023"/>
    <n v="23.9"/>
    <s v="Среднее по ЮФО на 01.01.2023"/>
    <n v="27"/>
    <n v="1"/>
    <s v="F$658"/>
    <s v="F$658:F$673"/>
    <n v="658"/>
    <n v="673"/>
  </r>
  <r>
    <n v="1987"/>
    <n v="907"/>
    <x v="6"/>
    <x v="7"/>
    <x v="2"/>
    <n v="3.3"/>
    <n v="5"/>
    <s v="Среднее по краю на 01.01.2023"/>
    <n v="2"/>
    <s v="Среднее по РФ на 01.01.2023"/>
    <n v="23.9"/>
    <s v="Среднее по ЮФО на 01.01.2023"/>
    <n v="27"/>
    <n v="5"/>
    <s v="F$658"/>
    <s v="F$658:F$673"/>
    <n v="658"/>
    <n v="673"/>
  </r>
  <r>
    <n v="1988"/>
    <n v="925"/>
    <x v="7"/>
    <x v="7"/>
    <x v="2"/>
    <n v="2.9"/>
    <n v="8"/>
    <s v="Среднее по краю на 01.01.2023"/>
    <n v="2"/>
    <s v="Среднее по РФ на 01.01.2023"/>
    <n v="23.9"/>
    <s v="Среднее по ЮФО на 01.01.2023"/>
    <n v="27"/>
    <n v="8"/>
    <s v="F$658"/>
    <s v="F$658:F$673"/>
    <n v="658"/>
    <n v="673"/>
  </r>
  <r>
    <n v="1989"/>
    <n v="943"/>
    <x v="8"/>
    <x v="7"/>
    <x v="2"/>
    <n v="0.2"/>
    <n v="14"/>
    <s v="Среднее по краю на 01.01.2023"/>
    <n v="2"/>
    <s v="Среднее по РФ на 01.01.2023"/>
    <n v="23.9"/>
    <s v="Среднее по ЮФО на 01.01.2023"/>
    <n v="27"/>
    <n v="14"/>
    <s v="F$658"/>
    <s v="F$658:F$673"/>
    <n v="658"/>
    <n v="673"/>
  </r>
  <r>
    <n v="1990"/>
    <n v="961"/>
    <x v="9"/>
    <x v="7"/>
    <x v="2"/>
    <n v="0.8"/>
    <n v="12"/>
    <s v="Среднее по краю на 01.01.2023"/>
    <n v="2"/>
    <s v="Среднее по РФ на 01.01.2023"/>
    <n v="23.9"/>
    <s v="Среднее по ЮФО на 01.01.2023"/>
    <n v="27"/>
    <n v="12"/>
    <s v="F$658"/>
    <s v="F$658:F$673"/>
    <n v="658"/>
    <n v="673"/>
  </r>
  <r>
    <n v="1991"/>
    <n v="979"/>
    <x v="10"/>
    <x v="7"/>
    <x v="2"/>
    <n v="1"/>
    <n v="10"/>
    <s v="Среднее по краю на 01.01.2023"/>
    <n v="2"/>
    <s v="Среднее по РФ на 01.01.2023"/>
    <n v="23.9"/>
    <s v="Среднее по ЮФО на 01.01.2023"/>
    <n v="27"/>
    <n v="10"/>
    <s v="F$658"/>
    <s v="F$658:F$673"/>
    <n v="658"/>
    <n v="673"/>
  </r>
  <r>
    <n v="1992"/>
    <n v="997"/>
    <x v="11"/>
    <x v="7"/>
    <x v="2"/>
    <n v="0"/>
    <n v="15"/>
    <s v="Среднее по краю на 01.01.2023"/>
    <n v="2"/>
    <s v="Среднее по РФ на 01.01.2023"/>
    <n v="23.9"/>
    <s v="Среднее по ЮФО на 01.01.2023"/>
    <n v="27"/>
    <n v="15"/>
    <s v="F$658"/>
    <s v="F$658:F$673"/>
    <n v="658"/>
    <n v="673"/>
  </r>
  <r>
    <n v="1993"/>
    <n v="1015"/>
    <x v="12"/>
    <x v="7"/>
    <x v="2"/>
    <n v="3.2"/>
    <n v="6"/>
    <s v="Среднее по краю на 01.01.2023"/>
    <n v="2"/>
    <s v="Среднее по РФ на 01.01.2023"/>
    <n v="23.9"/>
    <s v="Среднее по ЮФО на 01.01.2023"/>
    <n v="27"/>
    <n v="6"/>
    <s v="F$658"/>
    <s v="F$658:F$673"/>
    <n v="658"/>
    <n v="673"/>
  </r>
  <r>
    <n v="1994"/>
    <n v="1033"/>
    <x v="13"/>
    <x v="7"/>
    <x v="2"/>
    <n v="4"/>
    <n v="4"/>
    <s v="Среднее по краю на 01.01.2023"/>
    <n v="2"/>
    <s v="Среднее по РФ на 01.01.2023"/>
    <n v="23.9"/>
    <s v="Среднее по ЮФО на 01.01.2023"/>
    <n v="27"/>
    <n v="4"/>
    <s v="F$658"/>
    <s v="F$658:F$673"/>
    <n v="658"/>
    <n v="673"/>
  </r>
  <r>
    <n v="1995"/>
    <n v="1051"/>
    <x v="14"/>
    <x v="7"/>
    <x v="2"/>
    <n v="2.2999999999999998"/>
    <n v="9"/>
    <s v="Среднее по краю на 01.01.2023"/>
    <n v="2"/>
    <s v="Среднее по РФ на 01.01.2023"/>
    <n v="23.9"/>
    <s v="Среднее по ЮФО на 01.01.2023"/>
    <n v="27"/>
    <n v="9"/>
    <s v="F$658"/>
    <s v="F$658:F$673"/>
    <n v="658"/>
    <n v="673"/>
  </r>
  <r>
    <n v="1996"/>
    <n v="1069"/>
    <x v="15"/>
    <x v="7"/>
    <x v="2"/>
    <n v="0.4"/>
    <n v="13"/>
    <s v="Среднее по краю на 01.01.2023"/>
    <n v="2"/>
    <s v="Среднее по РФ на 01.01.2023"/>
    <n v="23.9"/>
    <s v="Среднее по ЮФО на 01.01.2023"/>
    <n v="27"/>
    <n v="13"/>
    <s v="F$658"/>
    <s v="F$658:F$673"/>
    <n v="658"/>
    <n v="673"/>
  </r>
  <r>
    <n v="2025"/>
    <n v="808"/>
    <x v="0"/>
    <x v="8"/>
    <x v="2"/>
    <n v="18"/>
    <n v="13"/>
    <s v="Среднее по краю на 01.01.2023"/>
    <n v="46"/>
    <s v="Среднее по РФ на 01.01.2023"/>
    <n v="27.9"/>
    <s v="Среднее по ЮФО на 01.01.2023"/>
    <n v="26.5"/>
    <n v="13"/>
    <s v="F$674"/>
    <s v="F$674:F$689"/>
    <n v="674"/>
    <n v="689"/>
  </r>
  <r>
    <n v="2026"/>
    <n v="826"/>
    <x v="1"/>
    <x v="8"/>
    <x v="2"/>
    <n v="12"/>
    <n v="14"/>
    <s v="Среднее по краю на 01.01.2023"/>
    <n v="46"/>
    <s v="Среднее по РФ на 01.01.2023"/>
    <n v="27.9"/>
    <s v="Среднее по ЮФО на 01.01.2023"/>
    <n v="26.5"/>
    <n v="14"/>
    <s v="F$674"/>
    <s v="F$674:F$689"/>
    <n v="674"/>
    <n v="689"/>
  </r>
  <r>
    <n v="2027"/>
    <n v="844"/>
    <x v="2"/>
    <x v="8"/>
    <x v="2"/>
    <n v="6"/>
    <n v="15"/>
    <s v="Среднее по краю на 01.01.2023"/>
    <n v="46"/>
    <s v="Среднее по РФ на 01.01.2023"/>
    <n v="27.9"/>
    <s v="Среднее по ЮФО на 01.01.2023"/>
    <n v="26.5"/>
    <n v="15"/>
    <s v="F$674"/>
    <s v="F$674:F$689"/>
    <n v="674"/>
    <n v="689"/>
  </r>
  <r>
    <n v="2028"/>
    <n v="862"/>
    <x v="3"/>
    <x v="8"/>
    <x v="2"/>
    <n v="73"/>
    <n v="7"/>
    <s v="Среднее по краю на 01.01.2023"/>
    <n v="46"/>
    <s v="Среднее по РФ на 01.01.2023"/>
    <n v="27.9"/>
    <s v="Среднее по ЮФО на 01.01.2023"/>
    <n v="26.5"/>
    <n v="7"/>
    <s v="F$674"/>
    <s v="F$674:F$689"/>
    <n v="674"/>
    <n v="689"/>
  </r>
  <r>
    <n v="2029"/>
    <n v="880"/>
    <x v="4"/>
    <x v="8"/>
    <x v="2"/>
    <n v="69"/>
    <n v="9"/>
    <s v="Среднее по краю на 01.01.2023"/>
    <n v="46"/>
    <s v="Среднее по РФ на 01.01.2023"/>
    <n v="27.9"/>
    <s v="Среднее по ЮФО на 01.01.2023"/>
    <n v="26.5"/>
    <n v="9"/>
    <s v="F$674"/>
    <s v="F$674:F$689"/>
    <n v="674"/>
    <n v="689"/>
  </r>
  <r>
    <n v="2030"/>
    <n v="898"/>
    <x v="5"/>
    <x v="8"/>
    <x v="2"/>
    <n v="38"/>
    <n v="12"/>
    <s v="Среднее по краю на 01.01.2023"/>
    <n v="46"/>
    <s v="Среднее по РФ на 01.01.2023"/>
    <n v="27.9"/>
    <s v="Среднее по ЮФО на 01.01.2023"/>
    <n v="26.5"/>
    <n v="12"/>
    <s v="F$674"/>
    <s v="F$674:F$689"/>
    <n v="674"/>
    <n v="689"/>
  </r>
  <r>
    <n v="2031"/>
    <n v="916"/>
    <x v="6"/>
    <x v="8"/>
    <x v="2"/>
    <n v="103"/>
    <n v="4"/>
    <s v="Среднее по краю на 01.01.2023"/>
    <n v="46"/>
    <s v="Среднее по РФ на 01.01.2023"/>
    <n v="27.9"/>
    <s v="Среднее по ЮФО на 01.01.2023"/>
    <n v="26.5"/>
    <n v="4"/>
    <s v="F$674"/>
    <s v="F$674:F$689"/>
    <n v="674"/>
    <n v="689"/>
  </r>
  <r>
    <n v="2032"/>
    <n v="934"/>
    <x v="7"/>
    <x v="8"/>
    <x v="2"/>
    <n v="43"/>
    <n v="11"/>
    <s v="Среднее по краю на 01.01.2023"/>
    <n v="46"/>
    <s v="Среднее по РФ на 01.01.2023"/>
    <n v="27.9"/>
    <s v="Среднее по ЮФО на 01.01.2023"/>
    <n v="26.5"/>
    <n v="11"/>
    <s v="F$674"/>
    <s v="F$674:F$689"/>
    <n v="674"/>
    <n v="689"/>
  </r>
  <r>
    <n v="2033"/>
    <n v="952"/>
    <x v="8"/>
    <x v="8"/>
    <x v="2"/>
    <n v="105"/>
    <n v="3"/>
    <s v="Среднее по краю на 01.01.2023"/>
    <n v="46"/>
    <s v="Среднее по РФ на 01.01.2023"/>
    <n v="27.9"/>
    <s v="Среднее по ЮФО на 01.01.2023"/>
    <n v="26.5"/>
    <n v="3"/>
    <s v="F$674"/>
    <s v="F$674:F$689"/>
    <n v="674"/>
    <n v="689"/>
  </r>
  <r>
    <n v="2034"/>
    <n v="970"/>
    <x v="9"/>
    <x v="8"/>
    <x v="2"/>
    <n v="105"/>
    <n v="3"/>
    <s v="Среднее по краю на 01.01.2023"/>
    <n v="46"/>
    <s v="Среднее по РФ на 01.01.2023"/>
    <n v="27.9"/>
    <s v="Среднее по ЮФО на 01.01.2023"/>
    <n v="26.5"/>
    <n v="3"/>
    <s v="F$674"/>
    <s v="F$674:F$689"/>
    <n v="674"/>
    <n v="689"/>
  </r>
  <r>
    <n v="2035"/>
    <n v="988"/>
    <x v="10"/>
    <x v="8"/>
    <x v="2"/>
    <n v="54"/>
    <n v="10"/>
    <s v="Среднее по краю на 01.01.2023"/>
    <n v="46"/>
    <s v="Среднее по РФ на 01.01.2023"/>
    <n v="27.9"/>
    <s v="Среднее по ЮФО на 01.01.2023"/>
    <n v="26.5"/>
    <n v="10"/>
    <s v="F$674"/>
    <s v="F$674:F$689"/>
    <n v="674"/>
    <n v="689"/>
  </r>
  <r>
    <n v="2036"/>
    <n v="1006"/>
    <x v="11"/>
    <x v="8"/>
    <x v="2"/>
    <n v="88"/>
    <n v="6"/>
    <s v="Среднее по краю на 01.01.2023"/>
    <n v="46"/>
    <s v="Среднее по РФ на 01.01.2023"/>
    <n v="27.9"/>
    <s v="Среднее по ЮФО на 01.01.2023"/>
    <n v="26.5"/>
    <n v="6"/>
    <s v="F$674"/>
    <s v="F$674:F$689"/>
    <n v="674"/>
    <n v="689"/>
  </r>
  <r>
    <n v="2037"/>
    <n v="1024"/>
    <x v="12"/>
    <x v="8"/>
    <x v="2"/>
    <n v="120"/>
    <n v="2"/>
    <s v="Среднее по краю на 01.01.2023"/>
    <n v="46"/>
    <s v="Среднее по РФ на 01.01.2023"/>
    <n v="27.9"/>
    <s v="Среднее по ЮФО на 01.01.2023"/>
    <n v="26.5"/>
    <n v="2"/>
    <s v="F$674"/>
    <s v="F$674:F$689"/>
    <n v="674"/>
    <n v="689"/>
  </r>
  <r>
    <n v="2038"/>
    <n v="1042"/>
    <x v="13"/>
    <x v="8"/>
    <x v="2"/>
    <n v="101"/>
    <n v="5"/>
    <s v="Среднее по краю на 01.01.2023"/>
    <n v="46"/>
    <s v="Среднее по РФ на 01.01.2023"/>
    <n v="27.9"/>
    <s v="Среднее по ЮФО на 01.01.2023"/>
    <n v="26.5"/>
    <n v="5"/>
    <s v="F$674"/>
    <s v="F$674:F$689"/>
    <n v="674"/>
    <n v="689"/>
  </r>
  <r>
    <n v="2039"/>
    <n v="1060"/>
    <x v="14"/>
    <x v="8"/>
    <x v="2"/>
    <n v="70"/>
    <n v="8"/>
    <s v="Среднее по краю на 01.01.2023"/>
    <n v="46"/>
    <s v="Среднее по РФ на 01.01.2023"/>
    <n v="27.9"/>
    <s v="Среднее по ЮФО на 01.01.2023"/>
    <n v="26.5"/>
    <n v="8"/>
    <s v="F$674"/>
    <s v="F$674:F$689"/>
    <n v="674"/>
    <n v="689"/>
  </r>
  <r>
    <n v="2040"/>
    <n v="1078"/>
    <x v="15"/>
    <x v="8"/>
    <x v="2"/>
    <n v="129"/>
    <n v="1"/>
    <s v="Среднее по краю на 01.01.2023"/>
    <n v="46"/>
    <s v="Среднее по РФ на 01.01.2023"/>
    <n v="27.9"/>
    <s v="Среднее по ЮФО на 01.01.2023"/>
    <n v="26.5"/>
    <n v="1"/>
    <s v="F$674"/>
    <s v="F$674:F$689"/>
    <n v="674"/>
    <n v="689"/>
  </r>
  <r>
    <n v="2069"/>
    <n v="798"/>
    <x v="0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70"/>
    <n v="816"/>
    <x v="1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71"/>
    <n v="834"/>
    <x v="2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72"/>
    <n v="852"/>
    <x v="3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73"/>
    <n v="870"/>
    <x v="4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74"/>
    <n v="888"/>
    <x v="5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75"/>
    <n v="906"/>
    <x v="6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76"/>
    <n v="924"/>
    <x v="7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77"/>
    <n v="942"/>
    <x v="8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78"/>
    <n v="960"/>
    <x v="9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79"/>
    <n v="978"/>
    <x v="10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80"/>
    <n v="996"/>
    <x v="11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81"/>
    <n v="1014"/>
    <x v="12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82"/>
    <n v="1032"/>
    <x v="13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83"/>
    <n v="1050"/>
    <x v="14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084"/>
    <n v="1068"/>
    <x v="15"/>
    <x v="9"/>
    <x v="2"/>
    <m/>
    <m/>
    <s v="Среднее по краю на 01.01.2023"/>
    <m/>
    <s v="Среднее по РФ на 01.01.2023"/>
    <m/>
    <s v="Среднее по ЮФО на 01.01.2023"/>
    <m/>
    <e v="#N/A"/>
    <s v="F$690"/>
    <s v="F$690:F$705"/>
    <n v="690"/>
    <n v="705"/>
  </r>
  <r>
    <n v="2113"/>
    <n v="806"/>
    <x v="0"/>
    <x v="10"/>
    <x v="2"/>
    <n v="30"/>
    <n v="1"/>
    <s v="Среднее по краю на 01.01.2023"/>
    <n v="28"/>
    <s v="Среднее по РФ на 01.01.2023"/>
    <n v="18"/>
    <s v="Среднее по ЮФО на 01.01.2023"/>
    <n v="22"/>
    <n v="1"/>
    <s v="F$706"/>
    <s v="F$706:F$721"/>
    <n v="706"/>
    <n v="721"/>
  </r>
  <r>
    <n v="2114"/>
    <n v="824"/>
    <x v="1"/>
    <x v="10"/>
    <x v="2"/>
    <n v="11"/>
    <n v="10"/>
    <s v="Среднее по краю на 01.01.2023"/>
    <n v="28"/>
    <s v="Среднее по РФ на 01.01.2023"/>
    <n v="18"/>
    <s v="Среднее по ЮФО на 01.01.2023"/>
    <n v="22"/>
    <n v="10"/>
    <s v="F$706"/>
    <s v="F$706:F$721"/>
    <n v="706"/>
    <n v="721"/>
  </r>
  <r>
    <n v="2115"/>
    <n v="842"/>
    <x v="2"/>
    <x v="10"/>
    <x v="2"/>
    <n v="3"/>
    <n v="12"/>
    <s v="Среднее по краю на 01.01.2023"/>
    <n v="28"/>
    <s v="Среднее по РФ на 01.01.2023"/>
    <n v="18"/>
    <s v="Среднее по ЮФО на 01.01.2023"/>
    <n v="22"/>
    <n v="12"/>
    <s v="F$706"/>
    <s v="F$706:F$721"/>
    <n v="706"/>
    <n v="721"/>
  </r>
  <r>
    <n v="2116"/>
    <n v="860"/>
    <x v="3"/>
    <x v="10"/>
    <x v="2"/>
    <n v="15"/>
    <n v="8"/>
    <s v="Среднее по краю на 01.01.2023"/>
    <n v="28"/>
    <s v="Среднее по РФ на 01.01.2023"/>
    <n v="18"/>
    <s v="Среднее по ЮФО на 01.01.2023"/>
    <n v="22"/>
    <n v="8"/>
    <s v="F$706"/>
    <s v="F$706:F$721"/>
    <n v="706"/>
    <n v="721"/>
  </r>
  <r>
    <n v="2117"/>
    <n v="878"/>
    <x v="4"/>
    <x v="10"/>
    <x v="2"/>
    <n v="18"/>
    <n v="6"/>
    <s v="Среднее по краю на 01.01.2023"/>
    <n v="28"/>
    <s v="Среднее по РФ на 01.01.2023"/>
    <n v="18"/>
    <s v="Среднее по ЮФО на 01.01.2023"/>
    <n v="22"/>
    <n v="6"/>
    <s v="F$706"/>
    <s v="F$706:F$721"/>
    <n v="706"/>
    <n v="721"/>
  </r>
  <r>
    <n v="2118"/>
    <n v="896"/>
    <x v="5"/>
    <x v="10"/>
    <x v="2"/>
    <n v="10"/>
    <n v="11"/>
    <s v="Среднее по краю на 01.01.2023"/>
    <n v="28"/>
    <s v="Среднее по РФ на 01.01.2023"/>
    <n v="18"/>
    <s v="Среднее по ЮФО на 01.01.2023"/>
    <n v="22"/>
    <n v="11"/>
    <s v="F$706"/>
    <s v="F$706:F$721"/>
    <n v="706"/>
    <n v="721"/>
  </r>
  <r>
    <n v="2119"/>
    <n v="914"/>
    <x v="6"/>
    <x v="10"/>
    <x v="2"/>
    <n v="18"/>
    <n v="6"/>
    <s v="Среднее по краю на 01.01.2023"/>
    <n v="28"/>
    <s v="Среднее по РФ на 01.01.2023"/>
    <n v="18"/>
    <s v="Среднее по ЮФО на 01.01.2023"/>
    <n v="22"/>
    <n v="6"/>
    <s v="F$706"/>
    <s v="F$706:F$721"/>
    <n v="706"/>
    <n v="721"/>
  </r>
  <r>
    <n v="2120"/>
    <n v="932"/>
    <x v="7"/>
    <x v="10"/>
    <x v="2"/>
    <n v="19"/>
    <n v="5"/>
    <s v="Среднее по краю на 01.01.2023"/>
    <n v="28"/>
    <s v="Среднее по РФ на 01.01.2023"/>
    <n v="18"/>
    <s v="Среднее по ЮФО на 01.01.2023"/>
    <n v="22"/>
    <n v="5"/>
    <s v="F$706"/>
    <s v="F$706:F$721"/>
    <n v="706"/>
    <n v="721"/>
  </r>
  <r>
    <n v="2121"/>
    <n v="950"/>
    <x v="8"/>
    <x v="10"/>
    <x v="2"/>
    <n v="22"/>
    <n v="4"/>
    <s v="Среднее по краю на 01.01.2023"/>
    <n v="28"/>
    <s v="Среднее по РФ на 01.01.2023"/>
    <n v="18"/>
    <s v="Среднее по ЮФО на 01.01.2023"/>
    <n v="22"/>
    <n v="4"/>
    <s v="F$706"/>
    <s v="F$706:F$721"/>
    <n v="706"/>
    <n v="721"/>
  </r>
  <r>
    <n v="2122"/>
    <n v="968"/>
    <x v="9"/>
    <x v="10"/>
    <x v="2"/>
    <n v="18"/>
    <n v="6"/>
    <s v="Среднее по краю на 01.01.2023"/>
    <n v="28"/>
    <s v="Среднее по РФ на 01.01.2023"/>
    <n v="18"/>
    <s v="Среднее по ЮФО на 01.01.2023"/>
    <n v="22"/>
    <n v="6"/>
    <s v="F$706"/>
    <s v="F$706:F$721"/>
    <n v="706"/>
    <n v="721"/>
  </r>
  <r>
    <n v="2123"/>
    <n v="986"/>
    <x v="10"/>
    <x v="10"/>
    <x v="2"/>
    <n v="13"/>
    <n v="9"/>
    <s v="Среднее по краю на 01.01.2023"/>
    <n v="28"/>
    <s v="Среднее по РФ на 01.01.2023"/>
    <n v="18"/>
    <s v="Среднее по ЮФО на 01.01.2023"/>
    <n v="22"/>
    <n v="9"/>
    <s v="F$706"/>
    <s v="F$706:F$721"/>
    <n v="706"/>
    <n v="721"/>
  </r>
  <r>
    <n v="2124"/>
    <n v="1004"/>
    <x v="11"/>
    <x v="10"/>
    <x v="2"/>
    <n v="15"/>
    <n v="8"/>
    <s v="Среднее по краю на 01.01.2023"/>
    <n v="28"/>
    <s v="Среднее по РФ на 01.01.2023"/>
    <n v="18"/>
    <s v="Среднее по ЮФО на 01.01.2023"/>
    <n v="22"/>
    <n v="8"/>
    <s v="F$706"/>
    <s v="F$706:F$721"/>
    <n v="706"/>
    <n v="721"/>
  </r>
  <r>
    <n v="2125"/>
    <n v="1022"/>
    <x v="12"/>
    <x v="10"/>
    <x v="2"/>
    <n v="22"/>
    <n v="4"/>
    <s v="Среднее по краю на 01.01.2023"/>
    <n v="28"/>
    <s v="Среднее по РФ на 01.01.2023"/>
    <n v="18"/>
    <s v="Среднее по ЮФО на 01.01.2023"/>
    <n v="22"/>
    <n v="4"/>
    <s v="F$706"/>
    <s v="F$706:F$721"/>
    <n v="706"/>
    <n v="721"/>
  </r>
  <r>
    <n v="2126"/>
    <n v="1040"/>
    <x v="13"/>
    <x v="10"/>
    <x v="2"/>
    <n v="23"/>
    <n v="3"/>
    <s v="Среднее по краю на 01.01.2023"/>
    <n v="28"/>
    <s v="Среднее по РФ на 01.01.2023"/>
    <n v="18"/>
    <s v="Среднее по ЮФО на 01.01.2023"/>
    <n v="22"/>
    <n v="3"/>
    <s v="F$706"/>
    <s v="F$706:F$721"/>
    <n v="706"/>
    <n v="721"/>
  </r>
  <r>
    <n v="2127"/>
    <n v="1058"/>
    <x v="14"/>
    <x v="10"/>
    <x v="2"/>
    <n v="27"/>
    <n v="2"/>
    <s v="Среднее по краю на 01.01.2023"/>
    <n v="28"/>
    <s v="Среднее по РФ на 01.01.2023"/>
    <n v="18"/>
    <s v="Среднее по ЮФО на 01.01.2023"/>
    <n v="22"/>
    <n v="2"/>
    <s v="F$706"/>
    <s v="F$706:F$721"/>
    <n v="706"/>
    <n v="721"/>
  </r>
  <r>
    <n v="2128"/>
    <n v="1076"/>
    <x v="15"/>
    <x v="10"/>
    <x v="2"/>
    <n v="17"/>
    <n v="7"/>
    <s v="Среднее по краю на 01.01.2023"/>
    <n v="28"/>
    <s v="Среднее по РФ на 01.01.2023"/>
    <n v="18"/>
    <s v="Среднее по ЮФО на 01.01.2023"/>
    <m/>
    <n v="7"/>
    <s v="F$706"/>
    <s v="F$706:F$721"/>
    <n v="706"/>
    <n v="721"/>
  </r>
  <r>
    <n v="2157"/>
    <n v="807"/>
    <x v="0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58"/>
    <n v="825"/>
    <x v="1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59"/>
    <n v="843"/>
    <x v="2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60"/>
    <n v="861"/>
    <x v="3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61"/>
    <n v="879"/>
    <x v="4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62"/>
    <n v="897"/>
    <x v="5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63"/>
    <n v="915"/>
    <x v="6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64"/>
    <n v="933"/>
    <x v="7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65"/>
    <n v="951"/>
    <x v="8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66"/>
    <n v="969"/>
    <x v="9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67"/>
    <n v="987"/>
    <x v="10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68"/>
    <n v="1005"/>
    <x v="11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69"/>
    <n v="1023"/>
    <x v="12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70"/>
    <n v="1041"/>
    <x v="13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71"/>
    <n v="1059"/>
    <x v="14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172"/>
    <n v="1077"/>
    <x v="15"/>
    <x v="11"/>
    <x v="2"/>
    <m/>
    <m/>
    <s v="Среднее по краю на 01.01.2023"/>
    <m/>
    <s v="Среднее по РФ на 01.01.2023"/>
    <m/>
    <s v="Среднее по ЮФО на 01.01.2023"/>
    <m/>
    <e v="#N/A"/>
    <s v="F$722"/>
    <s v="F$722:F$737"/>
    <n v="722"/>
    <n v="737"/>
  </r>
  <r>
    <n v="2201"/>
    <n v="801"/>
    <x v="0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02"/>
    <n v="819"/>
    <x v="1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03"/>
    <n v="837"/>
    <x v="2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04"/>
    <n v="855"/>
    <x v="3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05"/>
    <n v="873"/>
    <x v="4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06"/>
    <n v="891"/>
    <x v="5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07"/>
    <n v="909"/>
    <x v="6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08"/>
    <n v="927"/>
    <x v="7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09"/>
    <n v="945"/>
    <x v="8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10"/>
    <n v="963"/>
    <x v="9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11"/>
    <n v="981"/>
    <x v="10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12"/>
    <n v="999"/>
    <x v="11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13"/>
    <n v="1017"/>
    <x v="12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14"/>
    <n v="1035"/>
    <x v="13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15"/>
    <n v="1053"/>
    <x v="14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16"/>
    <n v="1071"/>
    <x v="15"/>
    <x v="12"/>
    <x v="2"/>
    <m/>
    <m/>
    <s v="Среднее по краю на 01.01.2023"/>
    <m/>
    <s v="Среднее по РФ на 01.01.2023"/>
    <m/>
    <s v="Среднее по ЮФО на 01.01.2023"/>
    <m/>
    <e v="#N/A"/>
    <s v="F$738"/>
    <s v="F$738:F$753"/>
    <n v="738"/>
    <n v="753"/>
  </r>
  <r>
    <n v="2245"/>
    <n v="802"/>
    <x v="0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46"/>
    <n v="820"/>
    <x v="1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47"/>
    <n v="838"/>
    <x v="2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48"/>
    <n v="856"/>
    <x v="3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49"/>
    <n v="874"/>
    <x v="4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50"/>
    <n v="892"/>
    <x v="5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51"/>
    <n v="910"/>
    <x v="6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52"/>
    <n v="928"/>
    <x v="7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53"/>
    <n v="946"/>
    <x v="8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54"/>
    <n v="964"/>
    <x v="9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55"/>
    <n v="982"/>
    <x v="10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56"/>
    <n v="1000"/>
    <x v="11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57"/>
    <n v="1018"/>
    <x v="12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58"/>
    <n v="1036"/>
    <x v="13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59"/>
    <n v="1054"/>
    <x v="14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60"/>
    <n v="1072"/>
    <x v="15"/>
    <x v="13"/>
    <x v="2"/>
    <m/>
    <m/>
    <s v="Среднее по краю на 01.01.2023"/>
    <m/>
    <s v="Среднее по РФ на 01.01.2023"/>
    <m/>
    <s v="Среднее по ЮФО на 01.01.2023"/>
    <m/>
    <e v="#N/A"/>
    <s v="F$754"/>
    <s v="F$754:F$769"/>
    <n v="754"/>
    <n v="769"/>
  </r>
  <r>
    <n v="2289"/>
    <n v="804"/>
    <x v="0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290"/>
    <n v="822"/>
    <x v="1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291"/>
    <n v="840"/>
    <x v="2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292"/>
    <n v="858"/>
    <x v="3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293"/>
    <n v="876"/>
    <x v="4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294"/>
    <n v="894"/>
    <x v="5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295"/>
    <n v="912"/>
    <x v="6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296"/>
    <n v="930"/>
    <x v="7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297"/>
    <n v="948"/>
    <x v="8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298"/>
    <n v="966"/>
    <x v="9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299"/>
    <n v="984"/>
    <x v="10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300"/>
    <n v="1002"/>
    <x v="11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301"/>
    <n v="1020"/>
    <x v="12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302"/>
    <n v="1038"/>
    <x v="13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303"/>
    <n v="1056"/>
    <x v="14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304"/>
    <n v="1074"/>
    <x v="15"/>
    <x v="14"/>
    <x v="2"/>
    <m/>
    <m/>
    <s v="Среднее по краю на 01.01.2023"/>
    <m/>
    <s v="Среднее по РФ на 01.01.2023"/>
    <m/>
    <s v="Среднее по ЮФО на 01.01.2023"/>
    <m/>
    <e v="#N/A"/>
    <s v="F$770"/>
    <s v="F$770:F$785"/>
    <n v="770"/>
    <n v="785"/>
  </r>
  <r>
    <n v="2333"/>
    <n v="803"/>
    <x v="0"/>
    <x v="15"/>
    <x v="2"/>
    <n v="162.6"/>
    <n v="1"/>
    <s v="Среднее по краю на 01.01.2023"/>
    <n v="37"/>
    <s v="Среднее по РФ на 01.01.2023"/>
    <n v="64.900000000000006"/>
    <s v="Среднее по ЮФО на 01.01.2023"/>
    <n v="83.6"/>
    <n v="1"/>
    <s v="F$786"/>
    <s v="F$786:F$801"/>
    <n v="786"/>
    <n v="801"/>
  </r>
  <r>
    <n v="2334"/>
    <n v="821"/>
    <x v="1"/>
    <x v="15"/>
    <x v="2"/>
    <n v="90"/>
    <n v="2"/>
    <s v="Среднее по краю на 01.01.2023"/>
    <n v="37"/>
    <s v="Среднее по РФ на 01.01.2023"/>
    <n v="64.900000000000006"/>
    <s v="Среднее по ЮФО на 01.01.2023"/>
    <n v="83.6"/>
    <n v="2"/>
    <s v="F$786"/>
    <s v="F$786:F$801"/>
    <n v="786"/>
    <n v="801"/>
  </r>
  <r>
    <n v="2335"/>
    <n v="839"/>
    <x v="2"/>
    <x v="15"/>
    <x v="2"/>
    <n v="52.4"/>
    <n v="3"/>
    <s v="Среднее по краю на 01.01.2023"/>
    <n v="37"/>
    <s v="Среднее по РФ на 01.01.2023"/>
    <n v="64.900000000000006"/>
    <s v="Среднее по ЮФО на 01.01.2023"/>
    <n v="83.6"/>
    <n v="3"/>
    <s v="F$786"/>
    <s v="F$786:F$801"/>
    <n v="786"/>
    <n v="801"/>
  </r>
  <r>
    <n v="2336"/>
    <n v="857"/>
    <x v="3"/>
    <x v="15"/>
    <x v="2"/>
    <n v="20.6"/>
    <n v="11"/>
    <s v="Среднее по краю на 01.01.2023"/>
    <n v="37"/>
    <s v="Среднее по РФ на 01.01.2023"/>
    <n v="64.900000000000006"/>
    <s v="Среднее по ЮФО на 01.01.2023"/>
    <n v="83.6"/>
    <n v="11"/>
    <s v="F$786"/>
    <s v="F$786:F$801"/>
    <n v="786"/>
    <n v="801"/>
  </r>
  <r>
    <n v="2337"/>
    <n v="875"/>
    <x v="4"/>
    <x v="15"/>
    <x v="2"/>
    <n v="26"/>
    <n v="7"/>
    <s v="Среднее по краю на 01.01.2023"/>
    <n v="37"/>
    <s v="Среднее по РФ на 01.01.2023"/>
    <n v="64.900000000000006"/>
    <s v="Среднее по ЮФО на 01.01.2023"/>
    <n v="83.6"/>
    <n v="7"/>
    <s v="F$786"/>
    <s v="F$786:F$801"/>
    <n v="786"/>
    <n v="801"/>
  </r>
  <r>
    <n v="2338"/>
    <n v="893"/>
    <x v="5"/>
    <x v="15"/>
    <x v="2"/>
    <n v="26.5"/>
    <n v="6"/>
    <s v="Среднее по краю на 01.01.2023"/>
    <n v="37"/>
    <s v="Среднее по РФ на 01.01.2023"/>
    <n v="64.900000000000006"/>
    <s v="Среднее по ЮФО на 01.01.2023"/>
    <n v="83.6"/>
    <n v="6"/>
    <s v="F$786"/>
    <s v="F$786:F$801"/>
    <n v="786"/>
    <n v="801"/>
  </r>
  <r>
    <n v="2339"/>
    <n v="911"/>
    <x v="6"/>
    <x v="15"/>
    <x v="2"/>
    <n v="17.5"/>
    <n v="13"/>
    <s v="Среднее по краю на 01.01.2023"/>
    <n v="37"/>
    <s v="Среднее по РФ на 01.01.2023"/>
    <n v="64.900000000000006"/>
    <s v="Среднее по ЮФО на 01.01.2023"/>
    <n v="83.6"/>
    <n v="13"/>
    <s v="F$786"/>
    <s v="F$786:F$801"/>
    <n v="786"/>
    <n v="801"/>
  </r>
  <r>
    <n v="2340"/>
    <n v="929"/>
    <x v="7"/>
    <x v="15"/>
    <x v="2"/>
    <n v="44.5"/>
    <n v="4"/>
    <s v="Среднее по краю на 01.01.2023"/>
    <n v="37"/>
    <s v="Среднее по РФ на 01.01.2023"/>
    <n v="64.900000000000006"/>
    <s v="Среднее по ЮФО на 01.01.2023"/>
    <n v="83.6"/>
    <n v="4"/>
    <s v="F$786"/>
    <s v="F$786:F$801"/>
    <n v="786"/>
    <n v="801"/>
  </r>
  <r>
    <n v="2341"/>
    <n v="947"/>
    <x v="8"/>
    <x v="15"/>
    <x v="2"/>
    <n v="20.9"/>
    <n v="10"/>
    <s v="Среднее по краю на 01.01.2023"/>
    <n v="37"/>
    <s v="Среднее по РФ на 01.01.2023"/>
    <n v="64.900000000000006"/>
    <s v="Среднее по ЮФО на 01.01.2023"/>
    <n v="83.6"/>
    <n v="10"/>
    <s v="F$786"/>
    <s v="F$786:F$801"/>
    <n v="786"/>
    <n v="801"/>
  </r>
  <r>
    <n v="2342"/>
    <n v="965"/>
    <x v="9"/>
    <x v="15"/>
    <x v="2"/>
    <n v="17.2"/>
    <n v="14"/>
    <s v="Среднее по краю на 01.01.2023"/>
    <n v="37"/>
    <s v="Среднее по РФ на 01.01.2023"/>
    <n v="64.900000000000006"/>
    <s v="Среднее по ЮФО на 01.01.2023"/>
    <n v="83.6"/>
    <n v="14"/>
    <s v="F$786"/>
    <s v="F$786:F$801"/>
    <n v="786"/>
    <n v="801"/>
  </r>
  <r>
    <n v="2343"/>
    <n v="983"/>
    <x v="10"/>
    <x v="15"/>
    <x v="2"/>
    <n v="23.9"/>
    <n v="8"/>
    <s v="Среднее по краю на 01.01.2023"/>
    <n v="37"/>
    <s v="Среднее по РФ на 01.01.2023"/>
    <n v="64.900000000000006"/>
    <s v="Среднее по ЮФО на 01.01.2023"/>
    <n v="83.6"/>
    <n v="8"/>
    <s v="F$786"/>
    <s v="F$786:F$801"/>
    <n v="786"/>
    <n v="801"/>
  </r>
  <r>
    <n v="2344"/>
    <n v="1001"/>
    <x v="11"/>
    <x v="15"/>
    <x v="2"/>
    <n v="17"/>
    <n v="15"/>
    <s v="Среднее по краю на 01.01.2023"/>
    <n v="37"/>
    <s v="Среднее по РФ на 01.01.2023"/>
    <n v="64.900000000000006"/>
    <s v="Среднее по ЮФО на 01.01.2023"/>
    <n v="83.6"/>
    <n v="15"/>
    <s v="F$786"/>
    <s v="F$786:F$801"/>
    <n v="786"/>
    <n v="801"/>
  </r>
  <r>
    <n v="2345"/>
    <n v="1019"/>
    <x v="12"/>
    <x v="15"/>
    <x v="2"/>
    <n v="18.3"/>
    <n v="12"/>
    <s v="Среднее по краю на 01.01.2023"/>
    <n v="37"/>
    <s v="Среднее по РФ на 01.01.2023"/>
    <n v="64.900000000000006"/>
    <s v="Среднее по ЮФО на 01.01.2023"/>
    <n v="83.6"/>
    <n v="12"/>
    <s v="F$786"/>
    <s v="F$786:F$801"/>
    <n v="786"/>
    <n v="801"/>
  </r>
  <r>
    <n v="2346"/>
    <n v="1037"/>
    <x v="13"/>
    <x v="15"/>
    <x v="2"/>
    <n v="22.9"/>
    <n v="9"/>
    <s v="Среднее по краю на 01.01.2023"/>
    <n v="37"/>
    <s v="Среднее по РФ на 01.01.2023"/>
    <n v="64.900000000000006"/>
    <s v="Среднее по ЮФО на 01.01.2023"/>
    <n v="83.6"/>
    <n v="9"/>
    <s v="F$786"/>
    <s v="F$786:F$801"/>
    <n v="786"/>
    <n v="801"/>
  </r>
  <r>
    <n v="2347"/>
    <n v="1055"/>
    <x v="14"/>
    <x v="15"/>
    <x v="2"/>
    <n v="38.6"/>
    <n v="5"/>
    <s v="Среднее по краю на 01.01.2023"/>
    <n v="37"/>
    <s v="Среднее по РФ на 01.01.2023"/>
    <n v="64.900000000000006"/>
    <s v="Среднее по ЮФО на 01.01.2023"/>
    <n v="83.6"/>
    <n v="5"/>
    <s v="F$786"/>
    <s v="F$786:F$801"/>
    <n v="786"/>
    <n v="801"/>
  </r>
  <r>
    <n v="2348"/>
    <n v="1073"/>
    <x v="15"/>
    <x v="15"/>
    <x v="2"/>
    <n v="13.2"/>
    <n v="16"/>
    <s v="Среднее по краю на 01.01.2023"/>
    <n v="37"/>
    <s v="Среднее по РФ на 01.01.2023"/>
    <n v="64.900000000000006"/>
    <s v="Среднее по ЮФО на 01.01.2023"/>
    <n v="83.6"/>
    <n v="16"/>
    <s v="F$786"/>
    <s v="F$786:F$801"/>
    <n v="786"/>
    <n v="801"/>
  </r>
  <r>
    <n v="2377"/>
    <n v="805"/>
    <x v="0"/>
    <x v="16"/>
    <x v="2"/>
    <n v="4.0999999999999996"/>
    <n v="1"/>
    <s v="Среднее по краю на 01.01.2023"/>
    <n v="0.7"/>
    <s v="Среднее по РФ на 01.01.2023"/>
    <n v="15"/>
    <s v="Среднее по ЮФО на 01.01.2023"/>
    <n v="22"/>
    <n v="1"/>
    <s v="F$802"/>
    <s v="F$802:F$817"/>
    <n v="802"/>
    <n v="817"/>
  </r>
  <r>
    <n v="2378"/>
    <n v="823"/>
    <x v="1"/>
    <x v="16"/>
    <x v="2"/>
    <n v="2.4"/>
    <n v="2"/>
    <s v="Среднее по краю на 01.01.2023"/>
    <n v="0.7"/>
    <s v="Среднее по РФ на 01.01.2023"/>
    <n v="15"/>
    <s v="Среднее по ЮФО на 01.01.2023"/>
    <n v="22"/>
    <n v="2"/>
    <s v="F$802"/>
    <s v="F$802:F$817"/>
    <n v="802"/>
    <n v="817"/>
  </r>
  <r>
    <n v="2379"/>
    <n v="841"/>
    <x v="2"/>
    <x v="16"/>
    <x v="2"/>
    <n v="0.8"/>
    <n v="4"/>
    <s v="Среднее по краю на 01.01.2023"/>
    <n v="0.7"/>
    <s v="Среднее по РФ на 01.01.2023"/>
    <n v="15"/>
    <s v="Среднее по ЮФО на 01.01.2023"/>
    <n v="22"/>
    <n v="4"/>
    <s v="F$802"/>
    <s v="F$802:F$817"/>
    <n v="802"/>
    <n v="817"/>
  </r>
  <r>
    <n v="2380"/>
    <n v="859"/>
    <x v="3"/>
    <x v="16"/>
    <x v="2"/>
    <n v="0.3"/>
    <n v="8"/>
    <s v="Среднее по краю на 01.01.2023"/>
    <n v="0.7"/>
    <s v="Среднее по РФ на 01.01.2023"/>
    <n v="15"/>
    <s v="Среднее по ЮФО на 01.01.2023"/>
    <n v="22"/>
    <n v="8"/>
    <s v="F$802"/>
    <s v="F$802:F$817"/>
    <n v="802"/>
    <n v="817"/>
  </r>
  <r>
    <n v="2381"/>
    <n v="877"/>
    <x v="4"/>
    <x v="16"/>
    <x v="2"/>
    <n v="0.1"/>
    <n v="10"/>
    <s v="Среднее по краю на 01.01.2023"/>
    <n v="0.7"/>
    <s v="Среднее по РФ на 01.01.2023"/>
    <n v="15"/>
    <s v="Среднее по ЮФО на 01.01.2023"/>
    <n v="22"/>
    <n v="10"/>
    <s v="F$802"/>
    <s v="F$802:F$817"/>
    <n v="802"/>
    <n v="817"/>
  </r>
  <r>
    <n v="2382"/>
    <n v="895"/>
    <x v="5"/>
    <x v="16"/>
    <x v="2"/>
    <n v="1"/>
    <n v="3"/>
    <s v="Среднее по краю на 01.01.2023"/>
    <n v="0.7"/>
    <s v="Среднее по РФ на 01.01.2023"/>
    <n v="15"/>
    <s v="Среднее по ЮФО на 01.01.2023"/>
    <n v="22"/>
    <n v="3"/>
    <s v="F$802"/>
    <s v="F$802:F$817"/>
    <n v="802"/>
    <n v="817"/>
  </r>
  <r>
    <n v="2383"/>
    <n v="913"/>
    <x v="6"/>
    <x v="16"/>
    <x v="2"/>
    <n v="0.2"/>
    <n v="9"/>
    <s v="Среднее по краю на 01.01.2023"/>
    <n v="0.7"/>
    <s v="Среднее по РФ на 01.01.2023"/>
    <n v="15"/>
    <s v="Среднее по ЮФО на 01.01.2023"/>
    <n v="22"/>
    <n v="9"/>
    <s v="F$802"/>
    <s v="F$802:F$817"/>
    <n v="802"/>
    <n v="817"/>
  </r>
  <r>
    <n v="2384"/>
    <n v="931"/>
    <x v="7"/>
    <x v="16"/>
    <x v="2"/>
    <n v="0.4"/>
    <n v="7"/>
    <s v="Среднее по краю на 01.01.2023"/>
    <n v="0.7"/>
    <s v="Среднее по РФ на 01.01.2023"/>
    <n v="15"/>
    <s v="Среднее по ЮФО на 01.01.2023"/>
    <n v="22"/>
    <n v="7"/>
    <s v="F$802"/>
    <s v="F$802:F$817"/>
    <n v="802"/>
    <n v="817"/>
  </r>
  <r>
    <n v="2385"/>
    <n v="949"/>
    <x v="8"/>
    <x v="16"/>
    <x v="2"/>
    <n v="0"/>
    <n v="11"/>
    <s v="Среднее по краю на 01.01.2023"/>
    <n v="0.7"/>
    <s v="Среднее по РФ на 01.01.2023"/>
    <n v="15"/>
    <s v="Среднее по ЮФО на 01.01.2023"/>
    <n v="22"/>
    <n v="11"/>
    <s v="F$802"/>
    <s v="F$802:F$817"/>
    <n v="802"/>
    <n v="817"/>
  </r>
  <r>
    <n v="2386"/>
    <n v="967"/>
    <x v="9"/>
    <x v="16"/>
    <x v="2"/>
    <n v="0.1"/>
    <n v="10"/>
    <s v="Среднее по краю на 01.01.2023"/>
    <n v="0.7"/>
    <s v="Среднее по РФ на 01.01.2023"/>
    <n v="15"/>
    <s v="Среднее по ЮФО на 01.01.2023"/>
    <n v="22"/>
    <n v="10"/>
    <s v="F$802"/>
    <s v="F$802:F$817"/>
    <n v="802"/>
    <n v="817"/>
  </r>
  <r>
    <n v="2387"/>
    <n v="985"/>
    <x v="10"/>
    <x v="16"/>
    <x v="2"/>
    <n v="0"/>
    <n v="11"/>
    <s v="Среднее по краю на 01.01.2023"/>
    <n v="0.7"/>
    <s v="Среднее по РФ на 01.01.2023"/>
    <n v="15"/>
    <s v="Среднее по ЮФО на 01.01.2023"/>
    <n v="22"/>
    <n v="11"/>
    <s v="F$802"/>
    <s v="F$802:F$817"/>
    <n v="802"/>
    <n v="817"/>
  </r>
  <r>
    <n v="2388"/>
    <n v="1003"/>
    <x v="11"/>
    <x v="16"/>
    <x v="2"/>
    <n v="0"/>
    <n v="11"/>
    <s v="Среднее по краю на 01.01.2023"/>
    <n v="0.7"/>
    <s v="Среднее по РФ на 01.01.2023"/>
    <n v="15"/>
    <s v="Среднее по ЮФО на 01.01.2023"/>
    <n v="22"/>
    <n v="11"/>
    <s v="F$802"/>
    <s v="F$802:F$817"/>
    <n v="802"/>
    <n v="817"/>
  </r>
  <r>
    <n v="2389"/>
    <n v="1021"/>
    <x v="12"/>
    <x v="16"/>
    <x v="2"/>
    <n v="0.5"/>
    <n v="6"/>
    <s v="Среднее по краю на 01.01.2023"/>
    <n v="0.7"/>
    <s v="Среднее по РФ на 01.01.2023"/>
    <n v="15"/>
    <s v="Среднее по ЮФО на 01.01.2023"/>
    <n v="22"/>
    <n v="6"/>
    <s v="F$802"/>
    <s v="F$802:F$817"/>
    <n v="802"/>
    <n v="817"/>
  </r>
  <r>
    <n v="2390"/>
    <n v="1039"/>
    <x v="13"/>
    <x v="16"/>
    <x v="2"/>
    <n v="0.6"/>
    <n v="5"/>
    <s v="Среднее по краю на 01.01.2023"/>
    <n v="0.7"/>
    <s v="Среднее по РФ на 01.01.2023"/>
    <n v="15"/>
    <s v="Среднее по ЮФО на 01.01.2023"/>
    <n v="22"/>
    <n v="5"/>
    <s v="F$802"/>
    <s v="F$802:F$817"/>
    <n v="802"/>
    <n v="817"/>
  </r>
  <r>
    <n v="2391"/>
    <n v="1057"/>
    <x v="14"/>
    <x v="16"/>
    <x v="2"/>
    <n v="0.5"/>
    <n v="6"/>
    <s v="Среднее по краю на 01.01.2023"/>
    <n v="0.7"/>
    <s v="Среднее по РФ на 01.01.2023"/>
    <n v="15"/>
    <s v="Среднее по ЮФО на 01.01.2023"/>
    <n v="22"/>
    <n v="6"/>
    <s v="F$802"/>
    <s v="F$802:F$817"/>
    <n v="802"/>
    <n v="817"/>
  </r>
  <r>
    <n v="2392"/>
    <n v="1075"/>
    <x v="15"/>
    <x v="16"/>
    <x v="2"/>
    <n v="0.1"/>
    <n v="10"/>
    <s v="Среднее по краю на 01.01.2023"/>
    <n v="0.7"/>
    <s v="Среднее по РФ на 01.01.2023"/>
    <n v="15"/>
    <s v="Среднее по ЮФО на 01.01.2023"/>
    <n v="22"/>
    <n v="10"/>
    <s v="F$802"/>
    <s v="F$802:F$817"/>
    <n v="802"/>
    <n v="817"/>
  </r>
  <r>
    <n v="2509"/>
    <m/>
    <x v="0"/>
    <x v="0"/>
    <x v="3"/>
    <n v="78"/>
    <n v="1"/>
    <s v="Среднее по краю на 01.07.2023"/>
    <n v="14"/>
    <s v="Среднее по РФ на 01.07.2023"/>
    <n v="66"/>
    <s v="Среднее по ЮФО на 01.07.2023"/>
    <n v="82"/>
    <n v="1"/>
    <s v="F$818"/>
    <s v="F$818:F$833"/>
    <n v="818"/>
    <n v="833"/>
  </r>
  <r>
    <n v="2510"/>
    <m/>
    <x v="1"/>
    <x v="0"/>
    <x v="3"/>
    <n v="47"/>
    <n v="2"/>
    <s v="Среднее по краю на 01.07.2023"/>
    <n v="14"/>
    <s v="Среднее по РФ на 01.07.2023"/>
    <n v="66"/>
    <s v="Среднее по ЮФО на 01.07.2023"/>
    <n v="82"/>
    <n v="2"/>
    <s v="F$818"/>
    <s v="F$818:F$833"/>
    <n v="818"/>
    <n v="833"/>
  </r>
  <r>
    <n v="2511"/>
    <m/>
    <x v="2"/>
    <x v="0"/>
    <x v="3"/>
    <n v="24"/>
    <n v="3"/>
    <s v="Среднее по краю на 01.07.2023"/>
    <n v="14"/>
    <s v="Среднее по РФ на 01.07.2023"/>
    <n v="66"/>
    <s v="Среднее по ЮФО на 01.07.2023"/>
    <n v="82"/>
    <n v="3"/>
    <s v="F$818"/>
    <s v="F$818:F$833"/>
    <n v="818"/>
    <n v="833"/>
  </r>
  <r>
    <n v="2512"/>
    <m/>
    <x v="3"/>
    <x v="0"/>
    <x v="3"/>
    <n v="7"/>
    <n v="6"/>
    <s v="Среднее по краю на 01.07.2023"/>
    <n v="14"/>
    <s v="Среднее по РФ на 01.07.2023"/>
    <n v="66"/>
    <s v="Среднее по ЮФО на 01.07.2023"/>
    <n v="82"/>
    <n v="6"/>
    <s v="F$818"/>
    <s v="F$818:F$833"/>
    <n v="818"/>
    <n v="833"/>
  </r>
  <r>
    <n v="2513"/>
    <m/>
    <x v="4"/>
    <x v="0"/>
    <x v="3"/>
    <n v="4"/>
    <n v="8"/>
    <s v="Среднее по краю на 01.07.2023"/>
    <n v="14"/>
    <s v="Среднее по РФ на 01.07.2023"/>
    <n v="66"/>
    <s v="Среднее по ЮФО на 01.07.2023"/>
    <n v="82"/>
    <n v="8"/>
    <s v="F$818"/>
    <s v="F$818:F$833"/>
    <n v="818"/>
    <n v="833"/>
  </r>
  <r>
    <n v="2514"/>
    <m/>
    <x v="5"/>
    <x v="0"/>
    <x v="3"/>
    <n v="16"/>
    <n v="4"/>
    <s v="Среднее по краю на 01.07.2023"/>
    <n v="14"/>
    <s v="Среднее по РФ на 01.07.2023"/>
    <n v="66"/>
    <s v="Среднее по ЮФО на 01.07.2023"/>
    <n v="82"/>
    <n v="4"/>
    <s v="F$818"/>
    <s v="F$818:F$833"/>
    <n v="818"/>
    <n v="833"/>
  </r>
  <r>
    <n v="2515"/>
    <m/>
    <x v="6"/>
    <x v="0"/>
    <x v="3"/>
    <n v="4"/>
    <n v="8"/>
    <s v="Среднее по краю на 01.07.2023"/>
    <n v="14"/>
    <s v="Среднее по РФ на 01.07.2023"/>
    <n v="66"/>
    <s v="Среднее по ЮФО на 01.07.2023"/>
    <n v="82"/>
    <n v="8"/>
    <s v="F$818"/>
    <s v="F$818:F$833"/>
    <n v="818"/>
    <n v="833"/>
  </r>
  <r>
    <n v="2516"/>
    <m/>
    <x v="7"/>
    <x v="0"/>
    <x v="3"/>
    <n v="5"/>
    <n v="7"/>
    <s v="Среднее по краю на 01.07.2023"/>
    <n v="14"/>
    <s v="Среднее по РФ на 01.07.2023"/>
    <n v="66"/>
    <s v="Среднее по ЮФО на 01.07.2023"/>
    <n v="82"/>
    <n v="7"/>
    <s v="F$818"/>
    <s v="F$818:F$833"/>
    <n v="818"/>
    <n v="833"/>
  </r>
  <r>
    <n v="2517"/>
    <m/>
    <x v="8"/>
    <x v="0"/>
    <x v="3"/>
    <n v="5"/>
    <n v="7"/>
    <s v="Среднее по краю на 01.07.2023"/>
    <n v="14"/>
    <s v="Среднее по РФ на 01.07.2023"/>
    <n v="66"/>
    <s v="Среднее по ЮФО на 01.07.2023"/>
    <n v="82"/>
    <n v="7"/>
    <s v="F$818"/>
    <s v="F$818:F$833"/>
    <n v="818"/>
    <n v="833"/>
  </r>
  <r>
    <n v="2518"/>
    <m/>
    <x v="9"/>
    <x v="0"/>
    <x v="3"/>
    <n v="0"/>
    <n v="10"/>
    <s v="Среднее по краю на 01.07.2023"/>
    <n v="14"/>
    <s v="Среднее по РФ на 01.07.2023"/>
    <n v="66"/>
    <s v="Среднее по ЮФО на 01.07.2023"/>
    <n v="82"/>
    <n v="10"/>
    <s v="F$818"/>
    <s v="F$818:F$833"/>
    <n v="818"/>
    <n v="833"/>
  </r>
  <r>
    <n v="2519"/>
    <m/>
    <x v="10"/>
    <x v="0"/>
    <x v="3"/>
    <n v="7"/>
    <n v="6"/>
    <s v="Среднее по краю на 01.07.2023"/>
    <n v="14"/>
    <s v="Среднее по РФ на 01.07.2023"/>
    <n v="66"/>
    <s v="Среднее по ЮФО на 01.07.2023"/>
    <n v="82"/>
    <n v="6"/>
    <s v="F$818"/>
    <s v="F$818:F$833"/>
    <n v="818"/>
    <n v="833"/>
  </r>
  <r>
    <n v="2520"/>
    <m/>
    <x v="11"/>
    <x v="0"/>
    <x v="3"/>
    <n v="2"/>
    <n v="9"/>
    <s v="Среднее по краю на 01.07.2023"/>
    <n v="14"/>
    <s v="Среднее по РФ на 01.07.2023"/>
    <n v="66"/>
    <s v="Среднее по ЮФО на 01.07.2023"/>
    <n v="82"/>
    <n v="9"/>
    <s v="F$818"/>
    <s v="F$818:F$833"/>
    <n v="818"/>
    <n v="833"/>
  </r>
  <r>
    <n v="2521"/>
    <m/>
    <x v="12"/>
    <x v="0"/>
    <x v="3"/>
    <n v="7"/>
    <n v="6"/>
    <s v="Среднее по краю на 01.07.2023"/>
    <n v="14"/>
    <s v="Среднее по РФ на 01.07.2023"/>
    <n v="66"/>
    <s v="Среднее по ЮФО на 01.07.2023"/>
    <n v="82"/>
    <n v="6"/>
    <s v="F$818"/>
    <s v="F$818:F$833"/>
    <n v="818"/>
    <n v="833"/>
  </r>
  <r>
    <n v="2522"/>
    <m/>
    <x v="13"/>
    <x v="0"/>
    <x v="3"/>
    <n v="5"/>
    <n v="7"/>
    <s v="Среднее по краю на 01.07.2023"/>
    <n v="14"/>
    <s v="Среднее по РФ на 01.07.2023"/>
    <n v="66"/>
    <s v="Среднее по ЮФО на 01.07.2023"/>
    <n v="82"/>
    <n v="7"/>
    <s v="F$818"/>
    <s v="F$818:F$833"/>
    <n v="818"/>
    <n v="833"/>
  </r>
  <r>
    <n v="2523"/>
    <m/>
    <x v="14"/>
    <x v="0"/>
    <x v="3"/>
    <n v="9"/>
    <n v="5"/>
    <s v="Среднее по краю на 01.07.2023"/>
    <n v="14"/>
    <s v="Среднее по РФ на 01.07.2023"/>
    <n v="66"/>
    <s v="Среднее по ЮФО на 01.07.2023"/>
    <n v="82"/>
    <n v="5"/>
    <s v="F$818"/>
    <s v="F$818:F$833"/>
    <n v="818"/>
    <n v="833"/>
  </r>
  <r>
    <n v="2524"/>
    <m/>
    <x v="15"/>
    <x v="0"/>
    <x v="3"/>
    <n v="2"/>
    <n v="9"/>
    <s v="Среднее по краю на 01.07.2023"/>
    <n v="14"/>
    <s v="Среднее по РФ на 01.07.2023"/>
    <n v="66"/>
    <s v="Среднее по ЮФО на 01.07.2023"/>
    <n v="82"/>
    <n v="9"/>
    <s v="F$818"/>
    <s v="F$818:F$833"/>
    <n v="818"/>
    <n v="833"/>
  </r>
  <r>
    <n v="2553"/>
    <m/>
    <x v="0"/>
    <x v="1"/>
    <x v="3"/>
    <n v="66"/>
    <n v="2"/>
    <s v="Среднее по краю на 01.07.2023"/>
    <n v="56"/>
    <s v="Среднее по РФ на 01.07.2023"/>
    <n v="64"/>
    <s v="Среднее по ЮФО на 01.07.2023"/>
    <n v="69"/>
    <n v="2"/>
    <s v="F$834"/>
    <s v="F$834:F$849"/>
    <n v="834"/>
    <n v="849"/>
  </r>
  <r>
    <n v="2554"/>
    <m/>
    <x v="1"/>
    <x v="1"/>
    <x v="3"/>
    <n v="100"/>
    <n v="1"/>
    <s v="Среднее по краю на 01.07.2023"/>
    <n v="56"/>
    <s v="Среднее по РФ на 01.07.2023"/>
    <n v="64"/>
    <s v="Среднее по ЮФО на 01.07.2023"/>
    <n v="69"/>
    <n v="1"/>
    <s v="F$834"/>
    <s v="F$834:F$849"/>
    <n v="834"/>
    <n v="849"/>
  </r>
  <r>
    <n v="2555"/>
    <m/>
    <x v="2"/>
    <x v="1"/>
    <x v="3"/>
    <n v="100"/>
    <n v="1"/>
    <s v="Среднее по краю на 01.07.2023"/>
    <n v="56"/>
    <s v="Среднее по РФ на 01.07.2023"/>
    <n v="64"/>
    <s v="Среднее по ЮФО на 01.07.2023"/>
    <n v="69"/>
    <n v="1"/>
    <s v="F$834"/>
    <s v="F$834:F$849"/>
    <n v="834"/>
    <n v="849"/>
  </r>
  <r>
    <n v="2556"/>
    <m/>
    <x v="3"/>
    <x v="1"/>
    <x v="3"/>
    <n v="48"/>
    <n v="8"/>
    <s v="Среднее по краю на 01.07.2023"/>
    <n v="56"/>
    <s v="Среднее по РФ на 01.07.2023"/>
    <n v="64"/>
    <s v="Среднее по ЮФО на 01.07.2023"/>
    <n v="69"/>
    <n v="10"/>
    <s v="F$834"/>
    <s v="F$834:F$849"/>
    <n v="834"/>
    <n v="849"/>
  </r>
  <r>
    <n v="2557"/>
    <m/>
    <x v="4"/>
    <x v="1"/>
    <x v="3"/>
    <n v="54"/>
    <n v="5"/>
    <s v="Среднее по краю на 01.07.2023"/>
    <n v="56"/>
    <s v="Среднее по РФ на 01.07.2023"/>
    <n v="64"/>
    <s v="Среднее по ЮФО на 01.07.2023"/>
    <n v="69"/>
    <n v="6"/>
    <s v="F$834"/>
    <s v="F$834:F$849"/>
    <n v="834"/>
    <n v="849"/>
  </r>
  <r>
    <n v="2558"/>
    <m/>
    <x v="5"/>
    <x v="1"/>
    <x v="3"/>
    <n v="57"/>
    <n v="3"/>
    <s v="Среднее по краю на 01.07.2023"/>
    <n v="56"/>
    <s v="Среднее по РФ на 01.07.2023"/>
    <n v="64"/>
    <s v="Среднее по ЮФО на 01.07.2023"/>
    <n v="69"/>
    <n v="4"/>
    <s v="F$834"/>
    <s v="F$834:F$849"/>
    <n v="834"/>
    <n v="849"/>
  </r>
  <r>
    <n v="2559"/>
    <m/>
    <x v="6"/>
    <x v="1"/>
    <x v="3"/>
    <n v="49"/>
    <n v="7"/>
    <s v="Среднее по краю на 01.07.2023"/>
    <n v="56"/>
    <s v="Среднее по РФ на 01.07.2023"/>
    <n v="64"/>
    <s v="Среднее по ЮФО на 01.07.2023"/>
    <n v="69"/>
    <n v="9"/>
    <s v="F$834"/>
    <s v="F$834:F$849"/>
    <n v="834"/>
    <n v="849"/>
  </r>
  <r>
    <n v="2560"/>
    <m/>
    <x v="7"/>
    <x v="1"/>
    <x v="3"/>
    <n v="56"/>
    <n v="4"/>
    <s v="Среднее по краю на 01.07.2023"/>
    <n v="56"/>
    <s v="Среднее по РФ на 01.07.2023"/>
    <n v="64"/>
    <s v="Среднее по ЮФО на 01.07.2023"/>
    <n v="69"/>
    <n v="5"/>
    <s v="F$834"/>
    <s v="F$834:F$849"/>
    <n v="834"/>
    <n v="849"/>
  </r>
  <r>
    <n v="2561"/>
    <m/>
    <x v="8"/>
    <x v="1"/>
    <x v="3"/>
    <n v="41"/>
    <n v="9"/>
    <s v="Среднее по краю на 01.07.2023"/>
    <n v="56"/>
    <s v="Среднее по РФ на 01.07.2023"/>
    <n v="64"/>
    <s v="Среднее по ЮФО на 01.07.2023"/>
    <n v="69"/>
    <n v="11"/>
    <s v="F$834"/>
    <s v="F$834:F$849"/>
    <n v="834"/>
    <n v="849"/>
  </r>
  <r>
    <n v="2562"/>
    <m/>
    <x v="9"/>
    <x v="1"/>
    <x v="3"/>
    <n v="51"/>
    <n v="5"/>
    <s v="Среднее по краю на 01.07.2023"/>
    <n v="56"/>
    <s v="Среднее по РФ на 01.07.2023"/>
    <n v="64"/>
    <s v="Среднее по ЮФО на 01.07.2023"/>
    <n v="69"/>
    <n v="7"/>
    <s v="F$834"/>
    <s v="F$834:F$849"/>
    <n v="834"/>
    <n v="849"/>
  </r>
  <r>
    <n v="2563"/>
    <m/>
    <x v="10"/>
    <x v="1"/>
    <x v="3"/>
    <n v="32"/>
    <n v="10"/>
    <s v="Среднее по краю на 01.07.2023"/>
    <n v="56"/>
    <s v="Среднее по РФ на 01.07.2023"/>
    <n v="64"/>
    <s v="Среднее по ЮФО на 01.07.2023"/>
    <n v="69"/>
    <n v="12"/>
    <s v="F$834"/>
    <s v="F$834:F$849"/>
    <n v="834"/>
    <n v="849"/>
  </r>
  <r>
    <n v="2564"/>
    <m/>
    <x v="11"/>
    <x v="1"/>
    <x v="3"/>
    <n v="23"/>
    <n v="11"/>
    <s v="Среднее по краю на 01.07.2023"/>
    <n v="56"/>
    <s v="Среднее по РФ на 01.07.2023"/>
    <n v="64"/>
    <s v="Среднее по ЮФО на 01.07.2023"/>
    <n v="69"/>
    <n v="13"/>
    <s v="F$834"/>
    <s v="F$834:F$849"/>
    <n v="834"/>
    <n v="849"/>
  </r>
  <r>
    <n v="2565"/>
    <m/>
    <x v="12"/>
    <x v="1"/>
    <x v="3"/>
    <n v="50"/>
    <n v="6"/>
    <s v="Среднее по краю на 01.07.2023"/>
    <n v="56"/>
    <s v="Среднее по РФ на 01.07.2023"/>
    <n v="64"/>
    <s v="Среднее по ЮФО на 01.07.2023"/>
    <n v="69"/>
    <n v="8"/>
    <s v="F$834"/>
    <s v="F$834:F$849"/>
    <n v="834"/>
    <n v="849"/>
  </r>
  <r>
    <n v="2566"/>
    <m/>
    <x v="13"/>
    <x v="1"/>
    <x v="3"/>
    <n v="63"/>
    <n v="2"/>
    <s v="Среднее по краю на 01.07.2023"/>
    <n v="56"/>
    <s v="Среднее по РФ на 01.07.2023"/>
    <n v="64"/>
    <s v="Среднее по ЮФО на 01.07.2023"/>
    <n v="69"/>
    <n v="3"/>
    <s v="F$834"/>
    <s v="F$834:F$849"/>
    <n v="834"/>
    <n v="849"/>
  </r>
  <r>
    <n v="2567"/>
    <m/>
    <x v="14"/>
    <x v="1"/>
    <x v="3"/>
    <n v="54"/>
    <n v="5"/>
    <s v="Среднее по краю на 01.07.2023"/>
    <n v="56"/>
    <s v="Среднее по РФ на 01.07.2023"/>
    <n v="64"/>
    <s v="Среднее по ЮФО на 01.07.2023"/>
    <n v="69"/>
    <n v="6"/>
    <s v="F$834"/>
    <s v="F$834:F$849"/>
    <n v="834"/>
    <n v="849"/>
  </r>
  <r>
    <n v="2568"/>
    <m/>
    <x v="15"/>
    <x v="1"/>
    <x v="3"/>
    <n v="49"/>
    <n v="7"/>
    <s v="Среднее по краю на 01.07.2023"/>
    <n v="56"/>
    <s v="Среднее по РФ на 01.07.2023"/>
    <n v="64"/>
    <s v="Среднее по ЮФО на 01.07.2023"/>
    <n v="69"/>
    <n v="9"/>
    <s v="F$834"/>
    <s v="F$834:F$849"/>
    <n v="834"/>
    <n v="849"/>
  </r>
  <r>
    <n v="2597"/>
    <m/>
    <x v="0"/>
    <x v="2"/>
    <x v="3"/>
    <n v="90"/>
    <n v="5"/>
    <s v="Среднее по краю на 01.07.2023"/>
    <n v="75"/>
    <s v="Среднее по РФ на 01.07.2023"/>
    <n v="54.8"/>
    <s v="Среднее по ЮФО на 01.07.2023"/>
    <n v="90.9"/>
    <n v="5"/>
    <s v="F$850"/>
    <s v="F$850:F$865"/>
    <n v="850"/>
    <n v="865"/>
  </r>
  <r>
    <n v="2598"/>
    <m/>
    <x v="1"/>
    <x v="2"/>
    <x v="3"/>
    <n v="100"/>
    <n v="1"/>
    <s v="Среднее по краю на 01.07.2023"/>
    <n v="75"/>
    <s v="Среднее по РФ на 01.07.2023"/>
    <n v="54.8"/>
    <s v="Среднее по ЮФО на 01.07.2023"/>
    <n v="90.9"/>
    <n v="1"/>
    <s v="F$850"/>
    <s v="F$850:F$865"/>
    <n v="850"/>
    <n v="865"/>
  </r>
  <r>
    <n v="2599"/>
    <m/>
    <x v="2"/>
    <x v="2"/>
    <x v="3"/>
    <n v="100"/>
    <n v="1"/>
    <s v="Среднее по краю на 01.07.2023"/>
    <n v="75"/>
    <s v="Среднее по РФ на 01.07.2023"/>
    <n v="54.8"/>
    <s v="Среднее по ЮФО на 01.07.2023"/>
    <n v="90.9"/>
    <n v="1"/>
    <s v="F$850"/>
    <s v="F$850:F$865"/>
    <n v="850"/>
    <n v="865"/>
  </r>
  <r>
    <n v="2600"/>
    <m/>
    <x v="3"/>
    <x v="2"/>
    <x v="3"/>
    <n v="94"/>
    <n v="4"/>
    <s v="Среднее по краю на 01.07.2023"/>
    <n v="75"/>
    <s v="Среднее по РФ на 01.07.2023"/>
    <n v="54.8"/>
    <s v="Среднее по ЮФО на 01.07.2023"/>
    <n v="90.9"/>
    <n v="4"/>
    <s v="F$850"/>
    <s v="F$850:F$865"/>
    <n v="850"/>
    <n v="865"/>
  </r>
  <r>
    <n v="2601"/>
    <m/>
    <x v="4"/>
    <x v="2"/>
    <x v="3"/>
    <n v="88"/>
    <n v="6"/>
    <s v="Среднее по краю на 01.07.2023"/>
    <n v="75"/>
    <s v="Среднее по РФ на 01.07.2023"/>
    <n v="54.8"/>
    <s v="Среднее по ЮФО на 01.07.2023"/>
    <n v="90.9"/>
    <n v="6"/>
    <s v="F$850"/>
    <s v="F$850:F$865"/>
    <n v="850"/>
    <n v="865"/>
  </r>
  <r>
    <n v="2602"/>
    <m/>
    <x v="5"/>
    <x v="2"/>
    <x v="3"/>
    <n v="47"/>
    <n v="12"/>
    <s v="Среднее по краю на 01.07.2023"/>
    <n v="75"/>
    <s v="Среднее по РФ на 01.07.2023"/>
    <n v="54.8"/>
    <s v="Среднее по ЮФО на 01.07.2023"/>
    <n v="90.9"/>
    <n v="12"/>
    <s v="F$850"/>
    <s v="F$850:F$865"/>
    <n v="850"/>
    <n v="865"/>
  </r>
  <r>
    <n v="2603"/>
    <m/>
    <x v="6"/>
    <x v="2"/>
    <x v="3"/>
    <n v="63"/>
    <n v="10"/>
    <s v="Среднее по краю на 01.07.2023"/>
    <n v="75"/>
    <s v="Среднее по РФ на 01.07.2023"/>
    <n v="54.8"/>
    <s v="Среднее по ЮФО на 01.07.2023"/>
    <n v="90.9"/>
    <n v="10"/>
    <s v="F$850"/>
    <s v="F$850:F$865"/>
    <n v="850"/>
    <n v="865"/>
  </r>
  <r>
    <n v="2604"/>
    <m/>
    <x v="7"/>
    <x v="2"/>
    <x v="3"/>
    <n v="78"/>
    <n v="7"/>
    <s v="Среднее по краю на 01.07.2023"/>
    <n v="75"/>
    <s v="Среднее по РФ на 01.07.2023"/>
    <n v="54.8"/>
    <s v="Среднее по ЮФО на 01.07.2023"/>
    <n v="90.9"/>
    <n v="7"/>
    <s v="F$850"/>
    <s v="F$850:F$865"/>
    <n v="850"/>
    <n v="865"/>
  </r>
  <r>
    <n v="2605"/>
    <m/>
    <x v="8"/>
    <x v="2"/>
    <x v="3"/>
    <n v="60"/>
    <n v="11"/>
    <s v="Среднее по краю на 01.07.2023"/>
    <n v="75"/>
    <s v="Среднее по РФ на 01.07.2023"/>
    <n v="54.8"/>
    <s v="Среднее по ЮФО на 01.07.2023"/>
    <n v="90.9"/>
    <n v="11"/>
    <s v="F$850"/>
    <s v="F$850:F$865"/>
    <n v="850"/>
    <n v="865"/>
  </r>
  <r>
    <n v="2606"/>
    <m/>
    <x v="9"/>
    <x v="2"/>
    <x v="3"/>
    <n v="96"/>
    <n v="3"/>
    <s v="Среднее по краю на 01.07.2023"/>
    <n v="75"/>
    <s v="Среднее по РФ на 01.07.2023"/>
    <n v="54.8"/>
    <s v="Среднее по ЮФО на 01.07.2023"/>
    <n v="90.9"/>
    <n v="3"/>
    <s v="F$850"/>
    <s v="F$850:F$865"/>
    <n v="850"/>
    <n v="865"/>
  </r>
  <r>
    <n v="2607"/>
    <m/>
    <x v="10"/>
    <x v="2"/>
    <x v="3"/>
    <n v="65"/>
    <n v="9"/>
    <s v="Среднее по краю на 01.07.2023"/>
    <n v="75"/>
    <s v="Среднее по РФ на 01.07.2023"/>
    <n v="54.8"/>
    <s v="Среднее по ЮФО на 01.07.2023"/>
    <n v="90.9"/>
    <n v="9"/>
    <s v="F$850"/>
    <s v="F$850:F$865"/>
    <n v="850"/>
    <n v="865"/>
  </r>
  <r>
    <n v="2608"/>
    <m/>
    <x v="11"/>
    <x v="2"/>
    <x v="3"/>
    <n v="34"/>
    <n v="13"/>
    <s v="Среднее по краю на 01.07.2023"/>
    <n v="75"/>
    <s v="Среднее по РФ на 01.07.2023"/>
    <n v="54.8"/>
    <s v="Среднее по ЮФО на 01.07.2023"/>
    <n v="90.9"/>
    <n v="13"/>
    <s v="F$850"/>
    <s v="F$850:F$865"/>
    <n v="850"/>
    <n v="865"/>
  </r>
  <r>
    <n v="2609"/>
    <m/>
    <x v="12"/>
    <x v="2"/>
    <x v="3"/>
    <n v="90"/>
    <n v="5"/>
    <s v="Среднее по краю на 01.07.2023"/>
    <n v="75"/>
    <s v="Среднее по РФ на 01.07.2023"/>
    <n v="54.8"/>
    <s v="Среднее по ЮФО на 01.07.2023"/>
    <n v="90.9"/>
    <n v="5"/>
    <s v="F$850"/>
    <s v="F$850:F$865"/>
    <n v="850"/>
    <n v="865"/>
  </r>
  <r>
    <n v="2610"/>
    <m/>
    <x v="13"/>
    <x v="2"/>
    <x v="3"/>
    <n v="97"/>
    <n v="2"/>
    <s v="Среднее по краю на 01.07.2023"/>
    <n v="75"/>
    <s v="Среднее по РФ на 01.07.2023"/>
    <n v="54.8"/>
    <s v="Среднее по ЮФО на 01.07.2023"/>
    <n v="90.9"/>
    <n v="2"/>
    <s v="F$850"/>
    <s v="F$850:F$865"/>
    <n v="850"/>
    <n v="865"/>
  </r>
  <r>
    <n v="2611"/>
    <m/>
    <x v="14"/>
    <x v="2"/>
    <x v="3"/>
    <n v="34"/>
    <n v="13"/>
    <s v="Среднее по краю на 01.07.2023"/>
    <n v="75"/>
    <s v="Среднее по РФ на 01.07.2023"/>
    <n v="54.8"/>
    <s v="Среднее по ЮФО на 01.07.2023"/>
    <n v="90.9"/>
    <n v="13"/>
    <s v="F$850"/>
    <s v="F$850:F$865"/>
    <n v="850"/>
    <n v="865"/>
  </r>
  <r>
    <n v="2612"/>
    <m/>
    <x v="15"/>
    <x v="2"/>
    <x v="3"/>
    <n v="68"/>
    <n v="8"/>
    <s v="Среднее по краю на 01.07.2023"/>
    <n v="75"/>
    <s v="Среднее по РФ на 01.07.2023"/>
    <n v="54.8"/>
    <s v="Среднее по ЮФО на 01.07.2023"/>
    <n v="90.9"/>
    <n v="8"/>
    <s v="F$850"/>
    <s v="F$850:F$865"/>
    <n v="850"/>
    <n v="865"/>
  </r>
  <r>
    <n v="2641"/>
    <m/>
    <x v="0"/>
    <x v="3"/>
    <x v="3"/>
    <n v="14"/>
    <n v="1"/>
    <s v="Среднее по краю на 01.07.2023"/>
    <n v="2.8"/>
    <s v="Среднее по РФ на 01.07.2023"/>
    <n v="11"/>
    <s v="Среднее по ЮФО на 01.07.2023"/>
    <n v="14"/>
    <n v="1"/>
    <s v="F$866"/>
    <s v="F$866:F$881"/>
    <n v="866"/>
    <n v="881"/>
  </r>
  <r>
    <n v="2642"/>
    <m/>
    <x v="1"/>
    <x v="3"/>
    <x v="3"/>
    <n v="9"/>
    <n v="2"/>
    <s v="Среднее по краю на 01.07.2023"/>
    <n v="2.8"/>
    <s v="Среднее по РФ на 01.07.2023"/>
    <n v="11"/>
    <s v="Среднее по ЮФО на 01.07.2023"/>
    <n v="14"/>
    <n v="2"/>
    <s v="F$866"/>
    <s v="F$866:F$881"/>
    <n v="866"/>
    <n v="881"/>
  </r>
  <r>
    <n v="2643"/>
    <m/>
    <x v="2"/>
    <x v="3"/>
    <x v="3"/>
    <n v="4"/>
    <n v="3"/>
    <s v="Среднее по краю на 01.07.2023"/>
    <n v="2.8"/>
    <s v="Среднее по РФ на 01.07.2023"/>
    <n v="11"/>
    <s v="Среднее по ЮФО на 01.07.2023"/>
    <n v="14"/>
    <n v="3"/>
    <s v="F$866"/>
    <s v="F$866:F$881"/>
    <n v="866"/>
    <n v="881"/>
  </r>
  <r>
    <n v="2644"/>
    <m/>
    <x v="3"/>
    <x v="3"/>
    <x v="3"/>
    <n v="1"/>
    <n v="5"/>
    <s v="Среднее по краю на 01.07.2023"/>
    <n v="2.8"/>
    <s v="Среднее по РФ на 01.07.2023"/>
    <n v="11"/>
    <s v="Среднее по ЮФО на 01.07.2023"/>
    <n v="14"/>
    <n v="5"/>
    <s v="F$866"/>
    <s v="F$866:F$881"/>
    <n v="866"/>
    <n v="881"/>
  </r>
  <r>
    <n v="2645"/>
    <m/>
    <x v="4"/>
    <x v="3"/>
    <x v="3"/>
    <n v="2"/>
    <n v="4"/>
    <s v="Среднее по краю на 01.07.2023"/>
    <n v="2.8"/>
    <s v="Среднее по РФ на 01.07.2023"/>
    <n v="11"/>
    <s v="Среднее по ЮФО на 01.07.2023"/>
    <n v="14"/>
    <n v="4"/>
    <s v="F$866"/>
    <s v="F$866:F$881"/>
    <n v="866"/>
    <n v="881"/>
  </r>
  <r>
    <n v="2646"/>
    <m/>
    <x v="5"/>
    <x v="3"/>
    <x v="3"/>
    <n v="2"/>
    <n v="4"/>
    <s v="Среднее по краю на 01.07.2023"/>
    <n v="2.8"/>
    <s v="Среднее по РФ на 01.07.2023"/>
    <n v="11"/>
    <s v="Среднее по ЮФО на 01.07.2023"/>
    <n v="14"/>
    <n v="4"/>
    <s v="F$866"/>
    <s v="F$866:F$881"/>
    <n v="866"/>
    <n v="881"/>
  </r>
  <r>
    <n v="2647"/>
    <m/>
    <x v="6"/>
    <x v="3"/>
    <x v="3"/>
    <n v="1"/>
    <n v="5"/>
    <s v="Среднее по краю на 01.07.2023"/>
    <n v="2.8"/>
    <s v="Среднее по РФ на 01.07.2023"/>
    <n v="11"/>
    <s v="Среднее по ЮФО на 01.07.2023"/>
    <n v="14"/>
    <n v="5"/>
    <s v="F$866"/>
    <s v="F$866:F$881"/>
    <n v="866"/>
    <n v="881"/>
  </r>
  <r>
    <n v="2648"/>
    <m/>
    <x v="7"/>
    <x v="3"/>
    <x v="3"/>
    <n v="1"/>
    <n v="5"/>
    <s v="Среднее по краю на 01.07.2023"/>
    <n v="2.8"/>
    <s v="Среднее по РФ на 01.07.2023"/>
    <n v="11"/>
    <s v="Среднее по ЮФО на 01.07.2023"/>
    <n v="14"/>
    <n v="5"/>
    <s v="F$866"/>
    <s v="F$866:F$881"/>
    <n v="866"/>
    <n v="881"/>
  </r>
  <r>
    <n v="2649"/>
    <m/>
    <x v="8"/>
    <x v="3"/>
    <x v="3"/>
    <n v="2"/>
    <n v="4"/>
    <s v="Среднее по краю на 01.07.2023"/>
    <n v="2.8"/>
    <s v="Среднее по РФ на 01.07.2023"/>
    <n v="11"/>
    <s v="Среднее по ЮФО на 01.07.2023"/>
    <n v="14"/>
    <n v="4"/>
    <s v="F$866"/>
    <s v="F$866:F$881"/>
    <n v="866"/>
    <n v="881"/>
  </r>
  <r>
    <n v="2650"/>
    <m/>
    <x v="9"/>
    <x v="3"/>
    <x v="3"/>
    <n v="0"/>
    <n v="6"/>
    <s v="Среднее по краю на 01.07.2023"/>
    <n v="2.8"/>
    <s v="Среднее по РФ на 01.07.2023"/>
    <n v="11"/>
    <s v="Среднее по ЮФО на 01.07.2023"/>
    <n v="14"/>
    <n v="6"/>
    <s v="F$866"/>
    <s v="F$866:F$881"/>
    <n v="866"/>
    <n v="881"/>
  </r>
  <r>
    <n v="2651"/>
    <m/>
    <x v="10"/>
    <x v="3"/>
    <x v="3"/>
    <n v="1"/>
    <n v="5"/>
    <s v="Среднее по краю на 01.07.2023"/>
    <n v="2.8"/>
    <s v="Среднее по РФ на 01.07.2023"/>
    <n v="11"/>
    <s v="Среднее по ЮФО на 01.07.2023"/>
    <n v="14"/>
    <n v="5"/>
    <s v="F$866"/>
    <s v="F$866:F$881"/>
    <n v="866"/>
    <n v="881"/>
  </r>
  <r>
    <n v="2652"/>
    <m/>
    <x v="11"/>
    <x v="3"/>
    <x v="3"/>
    <n v="0"/>
    <n v="6"/>
    <s v="Среднее по краю на 01.07.2023"/>
    <n v="2.8"/>
    <s v="Среднее по РФ на 01.07.2023"/>
    <n v="11"/>
    <s v="Среднее по ЮФО на 01.07.2023"/>
    <n v="14"/>
    <n v="6"/>
    <s v="F$866"/>
    <s v="F$866:F$881"/>
    <n v="866"/>
    <n v="881"/>
  </r>
  <r>
    <n v="2653"/>
    <m/>
    <x v="12"/>
    <x v="3"/>
    <x v="3"/>
    <n v="2"/>
    <n v="4"/>
    <s v="Среднее по краю на 01.07.2023"/>
    <n v="2.8"/>
    <s v="Среднее по РФ на 01.07.2023"/>
    <n v="11"/>
    <s v="Среднее по ЮФО на 01.07.2023"/>
    <n v="14"/>
    <n v="4"/>
    <s v="F$866"/>
    <s v="F$866:F$881"/>
    <n v="866"/>
    <n v="881"/>
  </r>
  <r>
    <n v="2654"/>
    <m/>
    <x v="13"/>
    <x v="3"/>
    <x v="3"/>
    <n v="1"/>
    <n v="5"/>
    <s v="Среднее по краю на 01.07.2023"/>
    <n v="2.8"/>
    <s v="Среднее по РФ на 01.07.2023"/>
    <n v="11"/>
    <s v="Среднее по ЮФО на 01.07.2023"/>
    <n v="14"/>
    <n v="5"/>
    <s v="F$866"/>
    <s v="F$866:F$881"/>
    <n v="866"/>
    <n v="881"/>
  </r>
  <r>
    <n v="2655"/>
    <m/>
    <x v="14"/>
    <x v="3"/>
    <x v="3"/>
    <n v="4"/>
    <n v="3"/>
    <s v="Среднее по краю на 01.07.2023"/>
    <n v="2.8"/>
    <s v="Среднее по РФ на 01.07.2023"/>
    <n v="11"/>
    <s v="Среднее по ЮФО на 01.07.2023"/>
    <n v="14"/>
    <n v="3"/>
    <s v="F$866"/>
    <s v="F$866:F$881"/>
    <n v="866"/>
    <n v="881"/>
  </r>
  <r>
    <n v="2656"/>
    <m/>
    <x v="15"/>
    <x v="3"/>
    <x v="3"/>
    <n v="1"/>
    <n v="5"/>
    <s v="Среднее по краю на 01.07.2023"/>
    <n v="2.8"/>
    <s v="Среднее по РФ на 01.07.2023"/>
    <n v="11"/>
    <s v="Среднее по ЮФО на 01.07.2023"/>
    <n v="14"/>
    <n v="5"/>
    <s v="F$866"/>
    <s v="F$866:F$881"/>
    <n v="866"/>
    <n v="881"/>
  </r>
  <r>
    <n v="2685"/>
    <m/>
    <x v="0"/>
    <x v="4"/>
    <x v="3"/>
    <n v="10.19"/>
    <n v="6"/>
    <s v="Среднее по краю на 01.07.2023"/>
    <n v="7.7"/>
    <s v="Среднее по РФ на 01.07.2023"/>
    <n v="17.2"/>
    <s v="Среднее по ЮФО на 01.07.2023"/>
    <n v="16.899999999999999"/>
    <n v="6"/>
    <s v="F$882"/>
    <s v="F$882:F$897"/>
    <n v="882"/>
    <n v="897"/>
  </r>
  <r>
    <n v="2686"/>
    <m/>
    <x v="1"/>
    <x v="4"/>
    <x v="3"/>
    <n v="11.05"/>
    <n v="2"/>
    <s v="Среднее по краю на 01.07.2023"/>
    <n v="7.7"/>
    <s v="Среднее по РФ на 01.07.2023"/>
    <n v="17.2"/>
    <s v="Среднее по ЮФО на 01.07.2023"/>
    <n v="16.899999999999999"/>
    <n v="2"/>
    <s v="F$882"/>
    <s v="F$882:F$897"/>
    <n v="882"/>
    <n v="897"/>
  </r>
  <r>
    <n v="2687"/>
    <m/>
    <x v="2"/>
    <x v="4"/>
    <x v="3"/>
    <n v="10.33"/>
    <n v="5"/>
    <s v="Среднее по краю на 01.07.2023"/>
    <n v="7.7"/>
    <s v="Среднее по РФ на 01.07.2023"/>
    <n v="17.2"/>
    <s v="Среднее по ЮФО на 01.07.2023"/>
    <n v="16.899999999999999"/>
    <n v="5"/>
    <s v="F$882"/>
    <s v="F$882:F$897"/>
    <n v="882"/>
    <n v="897"/>
  </r>
  <r>
    <n v="2688"/>
    <m/>
    <x v="3"/>
    <x v="4"/>
    <x v="3"/>
    <n v="5.81"/>
    <n v="10"/>
    <s v="Среднее по краю на 01.07.2023"/>
    <n v="7.7"/>
    <s v="Среднее по РФ на 01.07.2023"/>
    <n v="17.2"/>
    <s v="Среднее по ЮФО на 01.07.2023"/>
    <n v="16.899999999999999"/>
    <n v="10"/>
    <s v="F$882"/>
    <s v="F$882:F$897"/>
    <n v="882"/>
    <n v="897"/>
  </r>
  <r>
    <n v="2689"/>
    <m/>
    <x v="4"/>
    <x v="4"/>
    <x v="3"/>
    <n v="11.36"/>
    <n v="1"/>
    <s v="Среднее по краю на 01.07.2023"/>
    <n v="7.7"/>
    <s v="Среднее по РФ на 01.07.2023"/>
    <n v="17.2"/>
    <s v="Среднее по ЮФО на 01.07.2023"/>
    <n v="16.899999999999999"/>
    <n v="1"/>
    <s v="F$882"/>
    <s v="F$882:F$897"/>
    <n v="882"/>
    <n v="897"/>
  </r>
  <r>
    <n v="2690"/>
    <m/>
    <x v="5"/>
    <x v="4"/>
    <x v="3"/>
    <n v="4.5199999999999996"/>
    <n v="13"/>
    <s v="Среднее по краю на 01.07.2023"/>
    <n v="7.7"/>
    <s v="Среднее по РФ на 01.07.2023"/>
    <n v="17.2"/>
    <s v="Среднее по ЮФО на 01.07.2023"/>
    <n v="16.899999999999999"/>
    <n v="13"/>
    <s v="F$882"/>
    <s v="F$882:F$897"/>
    <n v="882"/>
    <n v="897"/>
  </r>
  <r>
    <n v="2691"/>
    <m/>
    <x v="6"/>
    <x v="4"/>
    <x v="3"/>
    <n v="6.67"/>
    <n v="9"/>
    <s v="Среднее по краю на 01.07.2023"/>
    <n v="7.7"/>
    <s v="Среднее по РФ на 01.07.2023"/>
    <n v="17.2"/>
    <s v="Среднее по ЮФО на 01.07.2023"/>
    <n v="16.899999999999999"/>
    <n v="9"/>
    <s v="F$882"/>
    <s v="F$882:F$897"/>
    <n v="882"/>
    <n v="897"/>
  </r>
  <r>
    <n v="2692"/>
    <m/>
    <x v="7"/>
    <x v="4"/>
    <x v="3"/>
    <n v="3.03"/>
    <n v="14"/>
    <s v="Среднее по краю на 01.07.2023"/>
    <n v="7.7"/>
    <s v="Среднее по РФ на 01.07.2023"/>
    <n v="17.2"/>
    <s v="Среднее по ЮФО на 01.07.2023"/>
    <n v="16.899999999999999"/>
    <n v="14"/>
    <s v="F$882"/>
    <s v="F$882:F$897"/>
    <n v="882"/>
    <n v="897"/>
  </r>
  <r>
    <n v="2693"/>
    <m/>
    <x v="8"/>
    <x v="4"/>
    <x v="3"/>
    <n v="9.43"/>
    <n v="7"/>
    <s v="Среднее по краю на 01.07.2023"/>
    <n v="7.7"/>
    <s v="Среднее по РФ на 01.07.2023"/>
    <n v="17.2"/>
    <s v="Среднее по ЮФО на 01.07.2023"/>
    <n v="16.899999999999999"/>
    <n v="7"/>
    <s v="F$882"/>
    <s v="F$882:F$897"/>
    <n v="882"/>
    <n v="897"/>
  </r>
  <r>
    <n v="2694"/>
    <m/>
    <x v="9"/>
    <x v="4"/>
    <x v="3"/>
    <n v="0"/>
    <n v="15"/>
    <s v="Среднее по краю на 01.07.2023"/>
    <n v="7.7"/>
    <s v="Среднее по РФ на 01.07.2023"/>
    <n v="17.2"/>
    <s v="Среднее по ЮФО на 01.07.2023"/>
    <n v="16.899999999999999"/>
    <n v="15"/>
    <s v="F$882"/>
    <s v="F$882:F$897"/>
    <n v="882"/>
    <n v="897"/>
  </r>
  <r>
    <n v="2695"/>
    <m/>
    <x v="10"/>
    <x v="4"/>
    <x v="3"/>
    <n v="4.95"/>
    <n v="11"/>
    <s v="Среднее по краю на 01.07.2023"/>
    <n v="7.7"/>
    <s v="Среднее по РФ на 01.07.2023"/>
    <n v="17.2"/>
    <s v="Среднее по ЮФО на 01.07.2023"/>
    <n v="16.899999999999999"/>
    <n v="11"/>
    <s v="F$882"/>
    <s v="F$882:F$897"/>
    <n v="882"/>
    <n v="897"/>
  </r>
  <r>
    <n v="2696"/>
    <m/>
    <x v="11"/>
    <x v="4"/>
    <x v="3"/>
    <n v="0"/>
    <n v="15"/>
    <s v="Среднее по краю на 01.07.2023"/>
    <n v="7.7"/>
    <s v="Среднее по РФ на 01.07.2023"/>
    <n v="17.2"/>
    <s v="Среднее по ЮФО на 01.07.2023"/>
    <n v="16.899999999999999"/>
    <n v="15"/>
    <s v="F$882"/>
    <s v="F$882:F$897"/>
    <n v="882"/>
    <n v="897"/>
  </r>
  <r>
    <n v="2697"/>
    <m/>
    <x v="12"/>
    <x v="4"/>
    <x v="3"/>
    <n v="10.47"/>
    <n v="4"/>
    <s v="Среднее по краю на 01.07.2023"/>
    <n v="7.7"/>
    <s v="Среднее по РФ на 01.07.2023"/>
    <n v="17.2"/>
    <s v="Среднее по ЮФО на 01.07.2023"/>
    <n v="16.899999999999999"/>
    <n v="4"/>
    <s v="F$882"/>
    <s v="F$882:F$897"/>
    <n v="882"/>
    <n v="897"/>
  </r>
  <r>
    <n v="2698"/>
    <m/>
    <x v="13"/>
    <x v="4"/>
    <x v="3"/>
    <n v="4.78"/>
    <n v="12"/>
    <s v="Среднее по краю на 01.07.2023"/>
    <n v="7.7"/>
    <s v="Среднее по РФ на 01.07.2023"/>
    <n v="17.2"/>
    <s v="Среднее по ЮФО на 01.07.2023"/>
    <n v="16.899999999999999"/>
    <n v="12"/>
    <s v="F$882"/>
    <s v="F$882:F$897"/>
    <n v="882"/>
    <n v="897"/>
  </r>
  <r>
    <n v="2699"/>
    <m/>
    <x v="14"/>
    <x v="4"/>
    <x v="3"/>
    <n v="10.64"/>
    <n v="3"/>
    <s v="Среднее по краю на 01.07.2023"/>
    <n v="7.7"/>
    <s v="Среднее по РФ на 01.07.2023"/>
    <n v="17.2"/>
    <s v="Среднее по ЮФО на 01.07.2023"/>
    <n v="16.899999999999999"/>
    <n v="3"/>
    <s v="F$882"/>
    <s v="F$882:F$897"/>
    <n v="882"/>
    <n v="897"/>
  </r>
  <r>
    <n v="2700"/>
    <m/>
    <x v="15"/>
    <x v="4"/>
    <x v="3"/>
    <n v="8.5500000000000007"/>
    <n v="8"/>
    <s v="Среднее по краю на 01.07.2023"/>
    <n v="7.7"/>
    <s v="Среднее по РФ на 01.07.2023"/>
    <n v="17.2"/>
    <s v="Среднее по ЮФО на 01.07.2023"/>
    <n v="16.899999999999999"/>
    <n v="8"/>
    <s v="F$882"/>
    <s v="F$882:F$897"/>
    <n v="882"/>
    <n v="897"/>
  </r>
  <r>
    <n v="2729"/>
    <m/>
    <x v="0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30"/>
    <m/>
    <x v="1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31"/>
    <m/>
    <x v="2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32"/>
    <m/>
    <x v="3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33"/>
    <m/>
    <x v="4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34"/>
    <m/>
    <x v="5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35"/>
    <m/>
    <x v="6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36"/>
    <m/>
    <x v="7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37"/>
    <m/>
    <x v="8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38"/>
    <m/>
    <x v="9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39"/>
    <m/>
    <x v="10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40"/>
    <m/>
    <x v="11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41"/>
    <m/>
    <x v="12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42"/>
    <m/>
    <x v="13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43"/>
    <m/>
    <x v="14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44"/>
    <m/>
    <x v="15"/>
    <x v="5"/>
    <x v="3"/>
    <m/>
    <m/>
    <s v="Среднее по краю на 01.07.2023"/>
    <m/>
    <s v="Среднее по РФ на 01.07.2023"/>
    <m/>
    <s v="Среднее по ЮФО на 01.07.2023"/>
    <m/>
    <e v="#N/A"/>
    <s v="F$898"/>
    <s v="F$898:F$913"/>
    <n v="898"/>
    <n v="913"/>
  </r>
  <r>
    <n v="2773"/>
    <m/>
    <x v="0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74"/>
    <m/>
    <x v="1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75"/>
    <m/>
    <x v="2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76"/>
    <m/>
    <x v="3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77"/>
    <m/>
    <x v="4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78"/>
    <m/>
    <x v="5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79"/>
    <m/>
    <x v="6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80"/>
    <m/>
    <x v="7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81"/>
    <m/>
    <x v="8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82"/>
    <m/>
    <x v="9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83"/>
    <m/>
    <x v="10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84"/>
    <m/>
    <x v="11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85"/>
    <m/>
    <x v="12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86"/>
    <m/>
    <x v="13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87"/>
    <m/>
    <x v="14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788"/>
    <m/>
    <x v="15"/>
    <x v="6"/>
    <x v="3"/>
    <m/>
    <m/>
    <s v="Среднее по краю на 01.07.2023"/>
    <m/>
    <s v="Среднее по РФ на 01.07.2023"/>
    <m/>
    <s v="Среднее по ЮФО на 01.07.2023"/>
    <m/>
    <e v="#N/A"/>
    <s v="F$914"/>
    <s v="F$914:F$929"/>
    <n v="914"/>
    <n v="929"/>
  </r>
  <r>
    <n v="2817"/>
    <m/>
    <x v="0"/>
    <x v="7"/>
    <x v="3"/>
    <n v="9.4"/>
    <n v="3"/>
    <s v="Среднее по краю на 01.07.2023"/>
    <n v="8"/>
    <s v="Среднее по РФ на 01.07.2023"/>
    <n v="27.9"/>
    <s v="Среднее по ЮФО на 01.07.2023"/>
    <n v="27.4"/>
    <n v="3"/>
    <s v="F$930"/>
    <s v="F$930:F$945"/>
    <n v="930"/>
    <n v="945"/>
  </r>
  <r>
    <n v="2818"/>
    <m/>
    <x v="1"/>
    <x v="7"/>
    <x v="3"/>
    <n v="13.5"/>
    <n v="1"/>
    <s v="Среднее по краю на 01.07.2023"/>
    <n v="8"/>
    <s v="Среднее по РФ на 01.07.2023"/>
    <n v="27.9"/>
    <s v="Среднее по ЮФО на 01.07.2023"/>
    <n v="27.4"/>
    <n v="1"/>
    <s v="F$930"/>
    <s v="F$930:F$945"/>
    <n v="930"/>
    <n v="945"/>
  </r>
  <r>
    <n v="2819"/>
    <m/>
    <x v="2"/>
    <x v="7"/>
    <x v="3"/>
    <n v="6.9"/>
    <n v="8"/>
    <s v="Среднее по краю на 01.07.2023"/>
    <n v="8"/>
    <s v="Среднее по РФ на 01.07.2023"/>
    <n v="27.9"/>
    <s v="Среднее по ЮФО на 01.07.2023"/>
    <n v="27.4"/>
    <n v="8"/>
    <s v="F$930"/>
    <s v="F$930:F$945"/>
    <n v="930"/>
    <n v="945"/>
  </r>
  <r>
    <n v="2820"/>
    <m/>
    <x v="3"/>
    <x v="7"/>
    <x v="3"/>
    <n v="7.1"/>
    <n v="7"/>
    <s v="Среднее по краю на 01.07.2023"/>
    <n v="8"/>
    <s v="Среднее по РФ на 01.07.2023"/>
    <n v="27.9"/>
    <s v="Среднее по ЮФО на 01.07.2023"/>
    <n v="27.4"/>
    <n v="7"/>
    <s v="F$930"/>
    <s v="F$930:F$945"/>
    <n v="930"/>
    <n v="945"/>
  </r>
  <r>
    <n v="2821"/>
    <m/>
    <x v="4"/>
    <x v="7"/>
    <x v="3"/>
    <n v="4.2"/>
    <n v="11"/>
    <s v="Среднее по краю на 01.07.2023"/>
    <n v="8"/>
    <s v="Среднее по РФ на 01.07.2023"/>
    <n v="27.9"/>
    <s v="Среднее по ЮФО на 01.07.2023"/>
    <n v="27.4"/>
    <n v="11"/>
    <s v="F$930"/>
    <s v="F$930:F$945"/>
    <n v="930"/>
    <n v="945"/>
  </r>
  <r>
    <n v="2822"/>
    <m/>
    <x v="5"/>
    <x v="7"/>
    <x v="3"/>
    <n v="5.9"/>
    <n v="9"/>
    <s v="Среднее по краю на 01.07.2023"/>
    <n v="8"/>
    <s v="Среднее по РФ на 01.07.2023"/>
    <n v="27.9"/>
    <s v="Среднее по ЮФО на 01.07.2023"/>
    <n v="27.4"/>
    <n v="9"/>
    <s v="F$930"/>
    <s v="F$930:F$945"/>
    <n v="930"/>
    <n v="945"/>
  </r>
  <r>
    <n v="2823"/>
    <m/>
    <x v="6"/>
    <x v="7"/>
    <x v="3"/>
    <n v="7.2"/>
    <n v="6"/>
    <s v="Среднее по краю на 01.07.2023"/>
    <n v="8"/>
    <s v="Среднее по РФ на 01.07.2023"/>
    <n v="27.9"/>
    <s v="Среднее по ЮФО на 01.07.2023"/>
    <n v="27.4"/>
    <n v="6"/>
    <s v="F$930"/>
    <s v="F$930:F$945"/>
    <n v="930"/>
    <n v="945"/>
  </r>
  <r>
    <n v="2824"/>
    <m/>
    <x v="7"/>
    <x v="7"/>
    <x v="3"/>
    <n v="7.7"/>
    <n v="5"/>
    <s v="Среднее по краю на 01.07.2023"/>
    <n v="8"/>
    <s v="Среднее по РФ на 01.07.2023"/>
    <n v="27.9"/>
    <s v="Среднее по ЮФО на 01.07.2023"/>
    <n v="27.4"/>
    <n v="5"/>
    <s v="F$930"/>
    <s v="F$930:F$945"/>
    <n v="930"/>
    <n v="945"/>
  </r>
  <r>
    <n v="2825"/>
    <m/>
    <x v="8"/>
    <x v="7"/>
    <x v="3"/>
    <n v="1.6"/>
    <n v="16"/>
    <s v="Среднее по краю на 01.07.2023"/>
    <n v="8"/>
    <s v="Среднее по РФ на 01.07.2023"/>
    <n v="27.9"/>
    <s v="Среднее по ЮФО на 01.07.2023"/>
    <n v="27.4"/>
    <n v="16"/>
    <s v="F$930"/>
    <s v="F$930:F$945"/>
    <n v="930"/>
    <n v="945"/>
  </r>
  <r>
    <n v="2826"/>
    <m/>
    <x v="9"/>
    <x v="7"/>
    <x v="3"/>
    <n v="2.2000000000000002"/>
    <n v="15"/>
    <s v="Среднее по краю на 01.07.2023"/>
    <n v="8"/>
    <s v="Среднее по РФ на 01.07.2023"/>
    <n v="27.9"/>
    <s v="Среднее по ЮФО на 01.07.2023"/>
    <n v="27.4"/>
    <n v="15"/>
    <s v="F$930"/>
    <s v="F$930:F$945"/>
    <n v="930"/>
    <n v="945"/>
  </r>
  <r>
    <n v="2827"/>
    <m/>
    <x v="10"/>
    <x v="7"/>
    <x v="3"/>
    <n v="4.0999999999999996"/>
    <n v="12"/>
    <s v="Среднее по краю на 01.07.2023"/>
    <n v="8"/>
    <s v="Среднее по РФ на 01.07.2023"/>
    <n v="27.9"/>
    <s v="Среднее по ЮФО на 01.07.2023"/>
    <n v="27.4"/>
    <n v="12"/>
    <s v="F$930"/>
    <s v="F$930:F$945"/>
    <n v="930"/>
    <n v="945"/>
  </r>
  <r>
    <n v="2828"/>
    <m/>
    <x v="11"/>
    <x v="7"/>
    <x v="3"/>
    <n v="3.7"/>
    <n v="13"/>
    <s v="Среднее по краю на 01.07.2023"/>
    <n v="8"/>
    <s v="Среднее по РФ на 01.07.2023"/>
    <n v="27.9"/>
    <s v="Среднее по ЮФО на 01.07.2023"/>
    <n v="27.4"/>
    <n v="13"/>
    <s v="F$930"/>
    <s v="F$930:F$945"/>
    <n v="930"/>
    <n v="945"/>
  </r>
  <r>
    <n v="2829"/>
    <m/>
    <x v="12"/>
    <x v="7"/>
    <x v="3"/>
    <n v="12.7"/>
    <n v="2"/>
    <s v="Среднее по краю на 01.07.2023"/>
    <n v="8"/>
    <s v="Среднее по РФ на 01.07.2023"/>
    <n v="27.9"/>
    <s v="Среднее по ЮФО на 01.07.2023"/>
    <n v="27.4"/>
    <n v="2"/>
    <s v="F$930"/>
    <s v="F$930:F$945"/>
    <n v="930"/>
    <n v="945"/>
  </r>
  <r>
    <n v="2830"/>
    <m/>
    <x v="13"/>
    <x v="7"/>
    <x v="3"/>
    <n v="8"/>
    <n v="4"/>
    <s v="Среднее по краю на 01.07.2023"/>
    <n v="8"/>
    <s v="Среднее по РФ на 01.07.2023"/>
    <n v="27.9"/>
    <s v="Среднее по ЮФО на 01.07.2023"/>
    <n v="27.4"/>
    <n v="4"/>
    <s v="F$930"/>
    <s v="F$930:F$945"/>
    <n v="930"/>
    <n v="945"/>
  </r>
  <r>
    <n v="2831"/>
    <m/>
    <x v="14"/>
    <x v="7"/>
    <x v="3"/>
    <n v="5.5"/>
    <n v="10"/>
    <s v="Среднее по краю на 01.07.2023"/>
    <n v="8"/>
    <s v="Среднее по РФ на 01.07.2023"/>
    <n v="27.9"/>
    <s v="Среднее по ЮФО на 01.07.2023"/>
    <n v="27.4"/>
    <n v="10"/>
    <s v="F$930"/>
    <s v="F$930:F$945"/>
    <n v="930"/>
    <n v="945"/>
  </r>
  <r>
    <n v="2832"/>
    <m/>
    <x v="15"/>
    <x v="7"/>
    <x v="3"/>
    <n v="2.8"/>
    <n v="14"/>
    <s v="Среднее по краю на 01.07.2023"/>
    <n v="8"/>
    <s v="Среднее по РФ на 01.07.2023"/>
    <n v="27.9"/>
    <s v="Среднее по ЮФО на 01.07.2023"/>
    <n v="27.4"/>
    <n v="14"/>
    <s v="F$930"/>
    <s v="F$930:F$945"/>
    <n v="930"/>
    <n v="945"/>
  </r>
  <r>
    <n v="2861"/>
    <m/>
    <x v="0"/>
    <x v="8"/>
    <x v="3"/>
    <n v="22"/>
    <n v="13"/>
    <s v="Среднее по краю на 01.07.2023"/>
    <n v="48"/>
    <s v="Среднее по РФ на 01.07.2023"/>
    <n v="40"/>
    <s v="Среднее по ЮФО на 01.07.2023"/>
    <n v="32.4"/>
    <n v="13"/>
    <s v="F$946"/>
    <s v="F$946:F$961"/>
    <n v="946"/>
    <n v="961"/>
  </r>
  <r>
    <n v="2862"/>
    <m/>
    <x v="1"/>
    <x v="8"/>
    <x v="3"/>
    <n v="14"/>
    <n v="15"/>
    <s v="Среднее по краю на 01.07.2023"/>
    <n v="48"/>
    <s v="Среднее по РФ на 01.07.2023"/>
    <n v="40"/>
    <s v="Среднее по ЮФО на 01.07.2023"/>
    <n v="32.4"/>
    <n v="15"/>
    <s v="F$946"/>
    <s v="F$946:F$961"/>
    <n v="946"/>
    <n v="961"/>
  </r>
  <r>
    <n v="2863"/>
    <m/>
    <x v="2"/>
    <x v="8"/>
    <x v="3"/>
    <n v="7.7"/>
    <n v="16"/>
    <s v="Среднее по краю на 01.07.2023"/>
    <n v="48"/>
    <s v="Среднее по РФ на 01.07.2023"/>
    <n v="40"/>
    <s v="Среднее по ЮФО на 01.07.2023"/>
    <n v="32.4"/>
    <n v="16"/>
    <s v="F$946"/>
    <s v="F$946:F$961"/>
    <n v="946"/>
    <n v="961"/>
  </r>
  <r>
    <n v="2864"/>
    <m/>
    <x v="3"/>
    <x v="8"/>
    <x v="3"/>
    <n v="87"/>
    <n v="7"/>
    <s v="Среднее по краю на 01.07.2023"/>
    <n v="48"/>
    <s v="Среднее по РФ на 01.07.2023"/>
    <n v="40"/>
    <s v="Среднее по ЮФО на 01.07.2023"/>
    <n v="32.4"/>
    <n v="7"/>
    <s v="F$946"/>
    <s v="F$946:F$961"/>
    <n v="946"/>
    <n v="961"/>
  </r>
  <r>
    <n v="2865"/>
    <m/>
    <x v="4"/>
    <x v="8"/>
    <x v="3"/>
    <n v="102"/>
    <n v="6"/>
    <s v="Среднее по краю на 01.07.2023"/>
    <n v="48"/>
    <s v="Среднее по РФ на 01.07.2023"/>
    <n v="40"/>
    <s v="Среднее по ЮФО на 01.07.2023"/>
    <n v="32.4"/>
    <n v="6"/>
    <s v="F$946"/>
    <s v="F$946:F$961"/>
    <n v="946"/>
    <n v="961"/>
  </r>
  <r>
    <n v="2866"/>
    <m/>
    <x v="5"/>
    <x v="8"/>
    <x v="3"/>
    <n v="23"/>
    <n v="12"/>
    <s v="Среднее по краю на 01.07.2023"/>
    <n v="48"/>
    <s v="Среднее по РФ на 01.07.2023"/>
    <n v="40"/>
    <s v="Среднее по ЮФО на 01.07.2023"/>
    <n v="32.4"/>
    <n v="12"/>
    <s v="F$946"/>
    <s v="F$946:F$961"/>
    <n v="946"/>
    <n v="961"/>
  </r>
  <r>
    <n v="2867"/>
    <m/>
    <x v="6"/>
    <x v="8"/>
    <x v="3"/>
    <n v="133"/>
    <n v="3"/>
    <s v="Среднее по краю на 01.07.2023"/>
    <n v="48"/>
    <s v="Среднее по РФ на 01.07.2023"/>
    <n v="40"/>
    <s v="Среднее по ЮФО на 01.07.2023"/>
    <n v="32.4"/>
    <n v="3"/>
    <s v="F$946"/>
    <s v="F$946:F$961"/>
    <n v="946"/>
    <n v="961"/>
  </r>
  <r>
    <n v="2868"/>
    <m/>
    <x v="7"/>
    <x v="8"/>
    <x v="3"/>
    <n v="55"/>
    <n v="10"/>
    <s v="Среднее по краю на 01.07.2023"/>
    <n v="48"/>
    <s v="Среднее по РФ на 01.07.2023"/>
    <n v="40"/>
    <s v="Среднее по ЮФО на 01.07.2023"/>
    <n v="32.4"/>
    <n v="10"/>
    <s v="F$946"/>
    <s v="F$946:F$961"/>
    <n v="946"/>
    <n v="961"/>
  </r>
  <r>
    <n v="2869"/>
    <m/>
    <x v="8"/>
    <x v="8"/>
    <x v="3"/>
    <n v="113"/>
    <n v="4"/>
    <s v="Среднее по краю на 01.07.2023"/>
    <n v="48"/>
    <s v="Среднее по РФ на 01.07.2023"/>
    <n v="40"/>
    <s v="Среднее по ЮФО на 01.07.2023"/>
    <n v="32.4"/>
    <n v="4"/>
    <s v="F$946"/>
    <s v="F$946:F$961"/>
    <n v="946"/>
    <n v="961"/>
  </r>
  <r>
    <n v="2870"/>
    <m/>
    <x v="9"/>
    <x v="8"/>
    <x v="3"/>
    <n v="16"/>
    <n v="14"/>
    <s v="Среднее по краю на 01.07.2023"/>
    <n v="48"/>
    <s v="Среднее по РФ на 01.07.2023"/>
    <n v="40"/>
    <s v="Среднее по ЮФО на 01.07.2023"/>
    <n v="32.4"/>
    <n v="14"/>
    <s v="F$946"/>
    <s v="F$946:F$961"/>
    <n v="946"/>
    <n v="961"/>
  </r>
  <r>
    <n v="2871"/>
    <m/>
    <x v="10"/>
    <x v="8"/>
    <x v="3"/>
    <n v="64"/>
    <n v="8"/>
    <s v="Среднее по краю на 01.07.2023"/>
    <n v="48"/>
    <s v="Среднее по РФ на 01.07.2023"/>
    <n v="40"/>
    <s v="Среднее по ЮФО на 01.07.2023"/>
    <n v="32.4"/>
    <n v="8"/>
    <s v="F$946"/>
    <s v="F$946:F$961"/>
    <n v="946"/>
    <n v="961"/>
  </r>
  <r>
    <n v="2872"/>
    <m/>
    <x v="11"/>
    <x v="8"/>
    <x v="3"/>
    <n v="50"/>
    <n v="11"/>
    <s v="Среднее по краю на 01.07.2023"/>
    <n v="48"/>
    <s v="Среднее по РФ на 01.07.2023"/>
    <n v="40"/>
    <s v="Среднее по ЮФО на 01.07.2023"/>
    <n v="32.4"/>
    <n v="11"/>
    <s v="F$946"/>
    <s v="F$946:F$961"/>
    <n v="946"/>
    <n v="961"/>
  </r>
  <r>
    <n v="2873"/>
    <m/>
    <x v="12"/>
    <x v="8"/>
    <x v="3"/>
    <n v="110"/>
    <n v="5"/>
    <s v="Среднее по краю на 01.07.2023"/>
    <n v="48"/>
    <s v="Среднее по РФ на 01.07.2023"/>
    <n v="40"/>
    <s v="Среднее по ЮФО на 01.07.2023"/>
    <n v="32.4"/>
    <n v="5"/>
    <s v="F$946"/>
    <s v="F$946:F$961"/>
    <n v="946"/>
    <n v="961"/>
  </r>
  <r>
    <n v="2874"/>
    <m/>
    <x v="13"/>
    <x v="8"/>
    <x v="3"/>
    <n v="134"/>
    <n v="2"/>
    <s v="Среднее по краю на 01.07.2023"/>
    <n v="48"/>
    <s v="Среднее по РФ на 01.07.2023"/>
    <n v="40"/>
    <s v="Среднее по ЮФО на 01.07.2023"/>
    <n v="32.4"/>
    <n v="2"/>
    <s v="F$946"/>
    <s v="F$946:F$961"/>
    <n v="946"/>
    <n v="961"/>
  </r>
  <r>
    <n v="2875"/>
    <m/>
    <x v="14"/>
    <x v="8"/>
    <x v="3"/>
    <n v="59"/>
    <n v="9"/>
    <s v="Среднее по краю на 01.07.2023"/>
    <n v="48"/>
    <s v="Среднее по РФ на 01.07.2023"/>
    <n v="40"/>
    <s v="Среднее по ЮФО на 01.07.2023"/>
    <n v="32.4"/>
    <n v="9"/>
    <s v="F$946"/>
    <s v="F$946:F$961"/>
    <n v="946"/>
    <n v="961"/>
  </r>
  <r>
    <n v="2876"/>
    <m/>
    <x v="15"/>
    <x v="8"/>
    <x v="3"/>
    <n v="137"/>
    <n v="1"/>
    <s v="Среднее по краю на 01.07.2023"/>
    <n v="48"/>
    <s v="Среднее по РФ на 01.07.2023"/>
    <n v="40"/>
    <s v="Среднее по ЮФО на 01.07.2023"/>
    <n v="32.4"/>
    <n v="1"/>
    <s v="F$946"/>
    <s v="F$946:F$961"/>
    <n v="946"/>
    <n v="961"/>
  </r>
  <r>
    <n v="2905"/>
    <m/>
    <x v="0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06"/>
    <m/>
    <x v="1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07"/>
    <m/>
    <x v="2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08"/>
    <m/>
    <x v="3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09"/>
    <m/>
    <x v="4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10"/>
    <m/>
    <x v="5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11"/>
    <m/>
    <x v="6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12"/>
    <m/>
    <x v="7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13"/>
    <m/>
    <x v="8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14"/>
    <m/>
    <x v="9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15"/>
    <m/>
    <x v="10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16"/>
    <m/>
    <x v="11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17"/>
    <m/>
    <x v="12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18"/>
    <m/>
    <x v="13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19"/>
    <m/>
    <x v="14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20"/>
    <m/>
    <x v="15"/>
    <x v="9"/>
    <x v="3"/>
    <m/>
    <m/>
    <s v="Среднее по краю на 01.07.2023"/>
    <m/>
    <s v="Среднее по РФ на 01.07.2023"/>
    <m/>
    <s v="Среднее по ЮФО на 01.07.2023"/>
    <m/>
    <e v="#N/A"/>
    <s v="F$962"/>
    <s v="F$962:F$977"/>
    <n v="962"/>
    <n v="977"/>
  </r>
  <r>
    <n v="2949"/>
    <m/>
    <x v="0"/>
    <x v="10"/>
    <x v="3"/>
    <n v="30"/>
    <n v="1"/>
    <s v="Среднее по краю на 01.07.2023"/>
    <n v="34.5"/>
    <s v="Среднее по РФ на 01.07.2023"/>
    <n v="26"/>
    <s v="Среднее по ЮФО на 01.07.2023"/>
    <n v="27"/>
    <n v="1"/>
    <s v="F$978"/>
    <s v="F$978:F$993"/>
    <n v="978"/>
    <n v="993"/>
  </r>
  <r>
    <n v="2950"/>
    <m/>
    <x v="1"/>
    <x v="10"/>
    <x v="3"/>
    <n v="11"/>
    <n v="12"/>
    <s v="Среднее по краю на 01.07.2023"/>
    <n v="34.5"/>
    <s v="Среднее по РФ на 01.07.2023"/>
    <n v="26"/>
    <s v="Среднее по ЮФО на 01.07.2023"/>
    <n v="27"/>
    <n v="12"/>
    <s v="F$978"/>
    <s v="F$978:F$993"/>
    <n v="978"/>
    <n v="993"/>
  </r>
  <r>
    <n v="2951"/>
    <m/>
    <x v="2"/>
    <x v="10"/>
    <x v="3"/>
    <n v="3"/>
    <n v="14"/>
    <s v="Среднее по краю на 01.07.2023"/>
    <n v="34.5"/>
    <s v="Среднее по РФ на 01.07.2023"/>
    <n v="26"/>
    <s v="Среднее по ЮФО на 01.07.2023"/>
    <n v="27"/>
    <n v="14"/>
    <s v="F$978"/>
    <s v="F$978:F$993"/>
    <n v="978"/>
    <n v="993"/>
  </r>
  <r>
    <n v="2952"/>
    <m/>
    <x v="3"/>
    <x v="10"/>
    <x v="3"/>
    <n v="15"/>
    <n v="9"/>
    <s v="Среднее по краю на 01.07.2023"/>
    <n v="34.5"/>
    <s v="Среднее по РФ на 01.07.2023"/>
    <n v="26"/>
    <s v="Среднее по ЮФО на 01.07.2023"/>
    <n v="27"/>
    <n v="9"/>
    <s v="F$978"/>
    <s v="F$978:F$993"/>
    <n v="978"/>
    <n v="993"/>
  </r>
  <r>
    <n v="2953"/>
    <m/>
    <x v="4"/>
    <x v="10"/>
    <x v="3"/>
    <n v="18"/>
    <n v="7"/>
    <s v="Среднее по краю на 01.07.2023"/>
    <n v="34.5"/>
    <s v="Среднее по РФ на 01.07.2023"/>
    <n v="26"/>
    <s v="Среднее по ЮФО на 01.07.2023"/>
    <n v="27"/>
    <n v="7"/>
    <s v="F$978"/>
    <s v="F$978:F$993"/>
    <n v="978"/>
    <n v="993"/>
  </r>
  <r>
    <n v="2954"/>
    <m/>
    <x v="5"/>
    <x v="10"/>
    <x v="3"/>
    <n v="10"/>
    <n v="13"/>
    <s v="Среднее по краю на 01.07.2023"/>
    <n v="34.5"/>
    <s v="Среднее по РФ на 01.07.2023"/>
    <n v="26"/>
    <s v="Среднее по ЮФО на 01.07.2023"/>
    <n v="27"/>
    <n v="13"/>
    <s v="F$978"/>
    <s v="F$978:F$993"/>
    <n v="978"/>
    <n v="993"/>
  </r>
  <r>
    <n v="2955"/>
    <m/>
    <x v="6"/>
    <x v="10"/>
    <x v="3"/>
    <n v="20"/>
    <n v="6"/>
    <s v="Среднее по краю на 01.07.2023"/>
    <n v="34.5"/>
    <s v="Среднее по РФ на 01.07.2023"/>
    <n v="26"/>
    <s v="Среднее по ЮФО на 01.07.2023"/>
    <n v="27"/>
    <n v="6"/>
    <s v="F$978"/>
    <s v="F$978:F$993"/>
    <n v="978"/>
    <n v="993"/>
  </r>
  <r>
    <n v="2956"/>
    <m/>
    <x v="7"/>
    <x v="10"/>
    <x v="3"/>
    <n v="18"/>
    <n v="7"/>
    <s v="Среднее по краю на 01.07.2023"/>
    <n v="34.5"/>
    <s v="Среднее по РФ на 01.07.2023"/>
    <n v="26"/>
    <s v="Среднее по ЮФО на 01.07.2023"/>
    <n v="27"/>
    <n v="7"/>
    <s v="F$978"/>
    <s v="F$978:F$993"/>
    <n v="978"/>
    <n v="993"/>
  </r>
  <r>
    <n v="2957"/>
    <m/>
    <x v="8"/>
    <x v="10"/>
    <x v="3"/>
    <n v="24"/>
    <n v="3"/>
    <s v="Среднее по краю на 01.07.2023"/>
    <n v="34.5"/>
    <s v="Среднее по РФ на 01.07.2023"/>
    <n v="26"/>
    <s v="Среднее по ЮФО на 01.07.2023"/>
    <n v="27"/>
    <n v="3"/>
    <s v="F$978"/>
    <s v="F$978:F$993"/>
    <n v="978"/>
    <n v="993"/>
  </r>
  <r>
    <n v="2958"/>
    <m/>
    <x v="9"/>
    <x v="10"/>
    <x v="3"/>
    <n v="22"/>
    <n v="4"/>
    <s v="Среднее по краю на 01.07.2023"/>
    <n v="34.5"/>
    <s v="Среднее по РФ на 01.07.2023"/>
    <n v="26"/>
    <s v="Среднее по ЮФО на 01.07.2023"/>
    <n v="27"/>
    <n v="4"/>
    <s v="F$978"/>
    <s v="F$978:F$993"/>
    <n v="978"/>
    <n v="993"/>
  </r>
  <r>
    <n v="2959"/>
    <m/>
    <x v="10"/>
    <x v="10"/>
    <x v="3"/>
    <n v="13"/>
    <n v="11"/>
    <s v="Среднее по краю на 01.07.2023"/>
    <n v="34.5"/>
    <s v="Среднее по РФ на 01.07.2023"/>
    <n v="26"/>
    <s v="Среднее по ЮФО на 01.07.2023"/>
    <n v="27"/>
    <n v="11"/>
    <s v="F$978"/>
    <s v="F$978:F$993"/>
    <n v="978"/>
    <n v="993"/>
  </r>
  <r>
    <n v="2960"/>
    <m/>
    <x v="11"/>
    <x v="10"/>
    <x v="3"/>
    <n v="14"/>
    <n v="10"/>
    <s v="Среднее по краю на 01.07.2023"/>
    <n v="34.5"/>
    <s v="Среднее по РФ на 01.07.2023"/>
    <n v="26"/>
    <s v="Среднее по ЮФО на 01.07.2023"/>
    <n v="27"/>
    <n v="10"/>
    <s v="F$978"/>
    <s v="F$978:F$993"/>
    <n v="978"/>
    <n v="993"/>
  </r>
  <r>
    <n v="2961"/>
    <m/>
    <x v="12"/>
    <x v="10"/>
    <x v="3"/>
    <n v="21"/>
    <n v="5"/>
    <s v="Среднее по краю на 01.07.2023"/>
    <n v="34.5"/>
    <s v="Среднее по РФ на 01.07.2023"/>
    <n v="26"/>
    <s v="Среднее по ЮФО на 01.07.2023"/>
    <n v="27"/>
    <n v="5"/>
    <s v="F$978"/>
    <s v="F$978:F$993"/>
    <n v="978"/>
    <n v="993"/>
  </r>
  <r>
    <n v="2962"/>
    <m/>
    <x v="13"/>
    <x v="10"/>
    <x v="3"/>
    <n v="28"/>
    <n v="2"/>
    <s v="Среднее по краю на 01.07.2023"/>
    <n v="34.5"/>
    <s v="Среднее по РФ на 01.07.2023"/>
    <n v="26"/>
    <s v="Среднее по ЮФО на 01.07.2023"/>
    <n v="27"/>
    <n v="2"/>
    <s v="F$978"/>
    <s v="F$978:F$993"/>
    <n v="978"/>
    <n v="993"/>
  </r>
  <r>
    <n v="2963"/>
    <m/>
    <x v="14"/>
    <x v="10"/>
    <x v="3"/>
    <n v="22"/>
    <n v="4"/>
    <s v="Среднее по краю на 01.07.2023"/>
    <n v="34.5"/>
    <s v="Среднее по РФ на 01.07.2023"/>
    <n v="26"/>
    <s v="Среднее по ЮФО на 01.07.2023"/>
    <n v="27"/>
    <n v="4"/>
    <s v="F$978"/>
    <s v="F$978:F$993"/>
    <n v="978"/>
    <n v="993"/>
  </r>
  <r>
    <n v="2964"/>
    <m/>
    <x v="15"/>
    <x v="10"/>
    <x v="3"/>
    <n v="16"/>
    <n v="8"/>
    <s v="Среднее по краю на 01.07.2023"/>
    <n v="34.5"/>
    <s v="Среднее по РФ на 01.07.2023"/>
    <n v="26"/>
    <s v="Среднее по ЮФО на 01.07.2023"/>
    <n v="27"/>
    <n v="8"/>
    <s v="F$978"/>
    <s v="F$978:F$993"/>
    <n v="978"/>
    <n v="993"/>
  </r>
  <r>
    <n v="2993"/>
    <m/>
    <x v="0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2994"/>
    <m/>
    <x v="1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2995"/>
    <m/>
    <x v="2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2996"/>
    <m/>
    <x v="3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2997"/>
    <m/>
    <x v="4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2998"/>
    <m/>
    <x v="5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2999"/>
    <m/>
    <x v="6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3000"/>
    <m/>
    <x v="7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3001"/>
    <m/>
    <x v="8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3002"/>
    <m/>
    <x v="9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3003"/>
    <m/>
    <x v="10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3004"/>
    <m/>
    <x v="11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3005"/>
    <m/>
    <x v="12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3006"/>
    <m/>
    <x v="13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3007"/>
    <m/>
    <x v="14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3008"/>
    <m/>
    <x v="15"/>
    <x v="11"/>
    <x v="3"/>
    <m/>
    <m/>
    <s v="Среднее по краю на 01.07.2023"/>
    <m/>
    <s v="Среднее по РФ на 01.07.2023"/>
    <m/>
    <s v="Среднее по ЮФО на 01.07.2023"/>
    <m/>
    <e v="#N/A"/>
    <s v="F$994"/>
    <s v="F$994:F$1009"/>
    <n v="994"/>
    <n v="1009"/>
  </r>
  <r>
    <n v="3037"/>
    <m/>
    <x v="0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38"/>
    <m/>
    <x v="1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39"/>
    <m/>
    <x v="2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40"/>
    <m/>
    <x v="3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41"/>
    <m/>
    <x v="4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42"/>
    <m/>
    <x v="5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43"/>
    <m/>
    <x v="6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44"/>
    <m/>
    <x v="7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45"/>
    <m/>
    <x v="8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46"/>
    <m/>
    <x v="9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47"/>
    <m/>
    <x v="10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48"/>
    <m/>
    <x v="11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49"/>
    <m/>
    <x v="12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50"/>
    <m/>
    <x v="13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51"/>
    <m/>
    <x v="14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52"/>
    <m/>
    <x v="15"/>
    <x v="12"/>
    <x v="3"/>
    <m/>
    <m/>
    <s v="Среднее по краю на 01.07.2023"/>
    <m/>
    <s v="Среднее по РФ на 01.07.2023"/>
    <m/>
    <s v="Среднее по ЮФО на 01.07.2023"/>
    <m/>
    <e v="#N/A"/>
    <s v="F$1010"/>
    <s v="F$1010:F$1025"/>
    <n v="1010"/>
    <n v="1025"/>
  </r>
  <r>
    <n v="3081"/>
    <m/>
    <x v="0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82"/>
    <m/>
    <x v="1"/>
    <x v="13"/>
    <x v="3"/>
    <n v="1"/>
    <n v="1"/>
    <s v="Среднее по краю на 01.07.2023"/>
    <n v="0.01"/>
    <s v="Среднее по РФ на 01.07.2023"/>
    <n v="4"/>
    <s v="Среднее по ЮФО на 01.07.2023"/>
    <n v="11"/>
    <n v="1"/>
    <s v="F$1026"/>
    <s v="F$1026:F$1041"/>
    <n v="1026"/>
    <n v="1041"/>
  </r>
  <r>
    <n v="3083"/>
    <m/>
    <x v="2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84"/>
    <m/>
    <x v="3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85"/>
    <m/>
    <x v="4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86"/>
    <m/>
    <x v="5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87"/>
    <m/>
    <x v="6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88"/>
    <m/>
    <x v="7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89"/>
    <m/>
    <x v="8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90"/>
    <m/>
    <x v="9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91"/>
    <m/>
    <x v="10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92"/>
    <m/>
    <x v="11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93"/>
    <m/>
    <x v="12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94"/>
    <m/>
    <x v="13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95"/>
    <m/>
    <x v="14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096"/>
    <m/>
    <x v="15"/>
    <x v="13"/>
    <x v="3"/>
    <n v="0"/>
    <n v="0"/>
    <s v="Среднее по краю на 01.07.2023"/>
    <n v="0.01"/>
    <s v="Среднее по РФ на 01.07.2023"/>
    <n v="4"/>
    <s v="Среднее по ЮФО на 01.07.2023"/>
    <n v="11"/>
    <n v="2"/>
    <s v="F$1026"/>
    <s v="F$1026:F$1041"/>
    <n v="1026"/>
    <n v="1041"/>
  </r>
  <r>
    <n v="3125"/>
    <m/>
    <x v="0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26"/>
    <m/>
    <x v="1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27"/>
    <m/>
    <x v="2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28"/>
    <m/>
    <x v="3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29"/>
    <m/>
    <x v="4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30"/>
    <m/>
    <x v="5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31"/>
    <m/>
    <x v="6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32"/>
    <m/>
    <x v="7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33"/>
    <m/>
    <x v="8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34"/>
    <m/>
    <x v="9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35"/>
    <m/>
    <x v="10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36"/>
    <m/>
    <x v="11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37"/>
    <m/>
    <x v="12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38"/>
    <m/>
    <x v="13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39"/>
    <m/>
    <x v="14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40"/>
    <m/>
    <x v="15"/>
    <x v="14"/>
    <x v="3"/>
    <m/>
    <m/>
    <s v="Среднее по краю на 01.07.2023"/>
    <m/>
    <s v="Среднее по РФ на 01.07.2023"/>
    <m/>
    <s v="Среднее по ЮФО на 01.07.2023"/>
    <m/>
    <e v="#N/A"/>
    <s v="F$1042"/>
    <s v="F$1042:F$1057"/>
    <n v="1042"/>
    <n v="1057"/>
  </r>
  <r>
    <n v="3169"/>
    <m/>
    <x v="0"/>
    <x v="15"/>
    <x v="3"/>
    <n v="137.19999999999999"/>
    <n v="1"/>
    <s v="Среднее по краю на 01.07.2023"/>
    <n v="37"/>
    <s v="Среднее по РФ на 01.07.2023"/>
    <n v="64.900000000000006"/>
    <s v="Среднее по ЮФО на 01.07.2023"/>
    <n v="82.6"/>
    <n v="1"/>
    <s v="F$1058"/>
    <s v="F$1058:F$1073"/>
    <n v="1058"/>
    <n v="1073"/>
  </r>
  <r>
    <n v="3170"/>
    <m/>
    <x v="1"/>
    <x v="15"/>
    <x v="3"/>
    <n v="81.400000000000006"/>
    <n v="2"/>
    <s v="Среднее по краю на 01.07.2023"/>
    <n v="37"/>
    <s v="Среднее по РФ на 01.07.2023"/>
    <n v="64.900000000000006"/>
    <s v="Среднее по ЮФО на 01.07.2023"/>
    <n v="82.6"/>
    <n v="2"/>
    <s v="F$1058"/>
    <s v="F$1058:F$1073"/>
    <n v="1058"/>
    <n v="1073"/>
  </r>
  <r>
    <n v="3171"/>
    <m/>
    <x v="2"/>
    <x v="15"/>
    <x v="3"/>
    <n v="38.700000000000003"/>
    <n v="4"/>
    <s v="Среднее по краю на 01.07.2023"/>
    <n v="37"/>
    <s v="Среднее по РФ на 01.07.2023"/>
    <n v="64.900000000000006"/>
    <s v="Среднее по ЮФО на 01.07.2023"/>
    <n v="82.6"/>
    <n v="4"/>
    <s v="F$1058"/>
    <s v="F$1058:F$1073"/>
    <n v="1058"/>
    <n v="1073"/>
  </r>
  <r>
    <n v="3172"/>
    <m/>
    <x v="3"/>
    <x v="15"/>
    <x v="3"/>
    <n v="17.2"/>
    <n v="13"/>
    <s v="Среднее по краю на 01.07.2023"/>
    <n v="37"/>
    <s v="Среднее по РФ на 01.07.2023"/>
    <n v="64.900000000000006"/>
    <s v="Среднее по ЮФО на 01.07.2023"/>
    <n v="82.6"/>
    <n v="13"/>
    <s v="F$1058"/>
    <s v="F$1058:F$1073"/>
    <n v="1058"/>
    <n v="1073"/>
  </r>
  <r>
    <n v="3173"/>
    <m/>
    <x v="4"/>
    <x v="15"/>
    <x v="3"/>
    <n v="17.600000000000001"/>
    <n v="12"/>
    <s v="Среднее по краю на 01.07.2023"/>
    <n v="37"/>
    <s v="Среднее по РФ на 01.07.2023"/>
    <n v="64.900000000000006"/>
    <s v="Среднее по ЮФО на 01.07.2023"/>
    <n v="82.6"/>
    <n v="12"/>
    <s v="F$1058"/>
    <s v="F$1058:F$1073"/>
    <n v="1058"/>
    <n v="1073"/>
  </r>
  <r>
    <n v="3174"/>
    <m/>
    <x v="5"/>
    <x v="15"/>
    <x v="3"/>
    <n v="44.2"/>
    <n v="3"/>
    <s v="Среднее по краю на 01.07.2023"/>
    <n v="37"/>
    <s v="Среднее по РФ на 01.07.2023"/>
    <n v="64.900000000000006"/>
    <s v="Среднее по ЮФО на 01.07.2023"/>
    <n v="82.6"/>
    <n v="3"/>
    <s v="F$1058"/>
    <s v="F$1058:F$1073"/>
    <n v="1058"/>
    <n v="1073"/>
  </r>
  <r>
    <n v="3175"/>
    <m/>
    <x v="6"/>
    <x v="15"/>
    <x v="3"/>
    <n v="15"/>
    <n v="14"/>
    <s v="Среднее по краю на 01.07.2023"/>
    <n v="37"/>
    <s v="Среднее по РФ на 01.07.2023"/>
    <n v="64.900000000000006"/>
    <s v="Среднее по ЮФО на 01.07.2023"/>
    <n v="82.6"/>
    <n v="14"/>
    <s v="F$1058"/>
    <s v="F$1058:F$1073"/>
    <n v="1058"/>
    <n v="1073"/>
  </r>
  <r>
    <n v="3176"/>
    <m/>
    <x v="7"/>
    <x v="15"/>
    <x v="3"/>
    <n v="33"/>
    <n v="6"/>
    <s v="Среднее по краю на 01.07.2023"/>
    <n v="37"/>
    <s v="Среднее по РФ на 01.07.2023"/>
    <n v="64.900000000000006"/>
    <s v="Среднее по ЮФО на 01.07.2023"/>
    <n v="82.6"/>
    <n v="6"/>
    <s v="F$1058"/>
    <s v="F$1058:F$1073"/>
    <n v="1058"/>
    <n v="1073"/>
  </r>
  <r>
    <n v="3177"/>
    <m/>
    <x v="8"/>
    <x v="15"/>
    <x v="3"/>
    <n v="21.2"/>
    <n v="8"/>
    <s v="Среднее по краю на 01.07.2023"/>
    <n v="37"/>
    <s v="Среднее по РФ на 01.07.2023"/>
    <n v="64.900000000000006"/>
    <s v="Среднее по ЮФО на 01.07.2023"/>
    <n v="82.6"/>
    <n v="8"/>
    <s v="F$1058"/>
    <s v="F$1058:F$1073"/>
    <n v="1058"/>
    <n v="1073"/>
  </r>
  <r>
    <n v="3178"/>
    <m/>
    <x v="9"/>
    <x v="15"/>
    <x v="3"/>
    <n v="14.2"/>
    <n v="15"/>
    <s v="Среднее по краю на 01.07.2023"/>
    <n v="37"/>
    <s v="Среднее по РФ на 01.07.2023"/>
    <n v="64.900000000000006"/>
    <s v="Среднее по ЮФО на 01.07.2023"/>
    <n v="82.6"/>
    <n v="15"/>
    <s v="F$1058"/>
    <s v="F$1058:F$1073"/>
    <n v="1058"/>
    <n v="1073"/>
  </r>
  <r>
    <n v="3179"/>
    <m/>
    <x v="10"/>
    <x v="15"/>
    <x v="3"/>
    <n v="20.2"/>
    <n v="10"/>
    <s v="Среднее по краю на 01.07.2023"/>
    <n v="37"/>
    <s v="Среднее по РФ на 01.07.2023"/>
    <n v="64.900000000000006"/>
    <s v="Среднее по ЮФО на 01.07.2023"/>
    <n v="82.6"/>
    <n v="10"/>
    <s v="F$1058"/>
    <s v="F$1058:F$1073"/>
    <n v="1058"/>
    <n v="1073"/>
  </r>
  <r>
    <n v="3180"/>
    <m/>
    <x v="11"/>
    <x v="15"/>
    <x v="3"/>
    <n v="28.3"/>
    <n v="7"/>
    <s v="Среднее по краю на 01.07.2023"/>
    <n v="37"/>
    <s v="Среднее по РФ на 01.07.2023"/>
    <n v="64.900000000000006"/>
    <s v="Среднее по ЮФО на 01.07.2023"/>
    <n v="82.6"/>
    <n v="7"/>
    <s v="F$1058"/>
    <s v="F$1058:F$1073"/>
    <n v="1058"/>
    <n v="1073"/>
  </r>
  <r>
    <n v="3181"/>
    <m/>
    <x v="12"/>
    <x v="15"/>
    <x v="3"/>
    <n v="19"/>
    <n v="11"/>
    <s v="Среднее по краю на 01.07.2023"/>
    <n v="37"/>
    <s v="Среднее по РФ на 01.07.2023"/>
    <n v="64.900000000000006"/>
    <s v="Среднее по ЮФО на 01.07.2023"/>
    <n v="82.6"/>
    <n v="11"/>
    <s v="F$1058"/>
    <s v="F$1058:F$1073"/>
    <n v="1058"/>
    <n v="1073"/>
  </r>
  <r>
    <n v="3182"/>
    <m/>
    <x v="13"/>
    <x v="15"/>
    <x v="3"/>
    <n v="20.9"/>
    <n v="9"/>
    <s v="Среднее по краю на 01.07.2023"/>
    <n v="37"/>
    <s v="Среднее по РФ на 01.07.2023"/>
    <n v="64.900000000000006"/>
    <s v="Среднее по ЮФО на 01.07.2023"/>
    <n v="82.6"/>
    <n v="9"/>
    <s v="F$1058"/>
    <s v="F$1058:F$1073"/>
    <n v="1058"/>
    <n v="1073"/>
  </r>
  <r>
    <n v="3183"/>
    <m/>
    <x v="14"/>
    <x v="15"/>
    <x v="3"/>
    <n v="37.6"/>
    <n v="5"/>
    <s v="Среднее по краю на 01.07.2023"/>
    <n v="37"/>
    <s v="Среднее по РФ на 01.07.2023"/>
    <n v="64.900000000000006"/>
    <s v="Среднее по ЮФО на 01.07.2023"/>
    <n v="82.6"/>
    <n v="5"/>
    <s v="F$1058"/>
    <s v="F$1058:F$1073"/>
    <n v="1058"/>
    <n v="1073"/>
  </r>
  <r>
    <n v="3184"/>
    <m/>
    <x v="15"/>
    <x v="15"/>
    <x v="3"/>
    <n v="11.7"/>
    <n v="16"/>
    <s v="Среднее по краю на 01.07.2023"/>
    <n v="37"/>
    <s v="Среднее по РФ на 01.07.2023"/>
    <n v="64.900000000000006"/>
    <s v="Среднее по ЮФО на 01.07.2023"/>
    <n v="82.6"/>
    <n v="16"/>
    <s v="F$1058"/>
    <s v="F$1058:F$1073"/>
    <n v="1058"/>
    <n v="1073"/>
  </r>
  <r>
    <n v="3213"/>
    <m/>
    <x v="0"/>
    <x v="16"/>
    <x v="3"/>
    <n v="0.9"/>
    <n v="4"/>
    <s v="Среднее по краю на 01.07.2023"/>
    <n v="2.9"/>
    <s v="Среднее по РФ на 01.07.2023"/>
    <n v="17"/>
    <s v="Среднее по ЮФО на 01.07.2023"/>
    <n v="22"/>
    <n v="4"/>
    <s v="F$1074"/>
    <s v="F$1074:F$1089"/>
    <n v="1074"/>
    <n v="1089"/>
  </r>
  <r>
    <n v="3214"/>
    <m/>
    <x v="1"/>
    <x v="16"/>
    <x v="3"/>
    <n v="1.3"/>
    <n v="1"/>
    <s v="Среднее по краю на 01.07.2023"/>
    <n v="2.9"/>
    <s v="Среднее по РФ на 01.07.2023"/>
    <n v="17"/>
    <s v="Среднее по ЮФО на 01.07.2023"/>
    <n v="22"/>
    <n v="1"/>
    <s v="F$1074"/>
    <s v="F$1074:F$1089"/>
    <n v="1074"/>
    <n v="1089"/>
  </r>
  <r>
    <n v="3215"/>
    <m/>
    <x v="2"/>
    <x v="16"/>
    <x v="3"/>
    <n v="0.8"/>
    <n v="5"/>
    <s v="Среднее по краю на 01.07.2023"/>
    <n v="2.9"/>
    <s v="Среднее по РФ на 01.07.2023"/>
    <n v="17"/>
    <s v="Среднее по ЮФО на 01.07.2023"/>
    <n v="22"/>
    <n v="5"/>
    <s v="F$1074"/>
    <s v="F$1074:F$1089"/>
    <n v="1074"/>
    <n v="1089"/>
  </r>
  <r>
    <n v="3216"/>
    <m/>
    <x v="3"/>
    <x v="16"/>
    <x v="3"/>
    <n v="0.8"/>
    <n v="5"/>
    <s v="Среднее по краю на 01.07.2023"/>
    <n v="2.9"/>
    <s v="Среднее по РФ на 01.07.2023"/>
    <n v="17"/>
    <s v="Среднее по ЮФО на 01.07.2023"/>
    <n v="22"/>
    <n v="5"/>
    <s v="F$1074"/>
    <s v="F$1074:F$1089"/>
    <n v="1074"/>
    <n v="1089"/>
  </r>
  <r>
    <n v="3217"/>
    <m/>
    <x v="4"/>
    <x v="16"/>
    <x v="3"/>
    <n v="0.6"/>
    <n v="6"/>
    <s v="Среднее по краю на 01.07.2023"/>
    <n v="2.9"/>
    <s v="Среднее по РФ на 01.07.2023"/>
    <n v="17"/>
    <s v="Среднее по ЮФО на 01.07.2023"/>
    <n v="22"/>
    <n v="6"/>
    <s v="F$1074"/>
    <s v="F$1074:F$1089"/>
    <n v="1074"/>
    <n v="1089"/>
  </r>
  <r>
    <n v="3218"/>
    <m/>
    <x v="5"/>
    <x v="16"/>
    <x v="3"/>
    <n v="0.5"/>
    <n v="7"/>
    <s v="Среднее по краю на 01.07.2023"/>
    <n v="2.9"/>
    <s v="Среднее по РФ на 01.07.2023"/>
    <n v="17"/>
    <s v="Среднее по ЮФО на 01.07.2023"/>
    <n v="22"/>
    <n v="7"/>
    <s v="F$1074"/>
    <s v="F$1074:F$1089"/>
    <n v="1074"/>
    <n v="1089"/>
  </r>
  <r>
    <n v="3219"/>
    <m/>
    <x v="6"/>
    <x v="16"/>
    <x v="3"/>
    <n v="0.8"/>
    <n v="5"/>
    <s v="Среднее по краю на 01.07.2023"/>
    <n v="2.9"/>
    <s v="Среднее по РФ на 01.07.2023"/>
    <n v="17"/>
    <s v="Среднее по ЮФО на 01.07.2023"/>
    <n v="22"/>
    <n v="5"/>
    <s v="F$1074"/>
    <s v="F$1074:F$1089"/>
    <n v="1074"/>
    <n v="1089"/>
  </r>
  <r>
    <n v="3220"/>
    <m/>
    <x v="7"/>
    <x v="16"/>
    <x v="3"/>
    <n v="1.2"/>
    <n v="2"/>
    <s v="Среднее по краю на 01.07.2023"/>
    <n v="2.9"/>
    <s v="Среднее по РФ на 01.07.2023"/>
    <n v="17"/>
    <s v="Среднее по ЮФО на 01.07.2023"/>
    <n v="22"/>
    <n v="2"/>
    <s v="F$1074"/>
    <s v="F$1074:F$1089"/>
    <n v="1074"/>
    <n v="1089"/>
  </r>
  <r>
    <n v="3221"/>
    <m/>
    <x v="8"/>
    <x v="16"/>
    <x v="3"/>
    <n v="0.1"/>
    <n v="10"/>
    <s v="Среднее по краю на 01.07.2023"/>
    <n v="2.9"/>
    <s v="Среднее по РФ на 01.07.2023"/>
    <n v="17"/>
    <s v="Среднее по ЮФО на 01.07.2023"/>
    <n v="22"/>
    <n v="10"/>
    <s v="F$1074"/>
    <s v="F$1074:F$1089"/>
    <n v="1074"/>
    <n v="1089"/>
  </r>
  <r>
    <n v="3222"/>
    <m/>
    <x v="9"/>
    <x v="16"/>
    <x v="3"/>
    <n v="0.2"/>
    <n v="9"/>
    <s v="Среднее по краю на 01.07.2023"/>
    <n v="2.9"/>
    <s v="Среднее по РФ на 01.07.2023"/>
    <n v="17"/>
    <s v="Среднее по ЮФО на 01.07.2023"/>
    <n v="22"/>
    <n v="9"/>
    <s v="F$1074"/>
    <s v="F$1074:F$1089"/>
    <n v="1074"/>
    <n v="1089"/>
  </r>
  <r>
    <n v="3223"/>
    <m/>
    <x v="10"/>
    <x v="16"/>
    <x v="3"/>
    <n v="0.4"/>
    <n v="8"/>
    <s v="Среднее по краю на 01.07.2023"/>
    <n v="2.9"/>
    <s v="Среднее по РФ на 01.07.2023"/>
    <n v="17"/>
    <s v="Среднее по ЮФО на 01.07.2023"/>
    <n v="22"/>
    <n v="8"/>
    <s v="F$1074"/>
    <s v="F$1074:F$1089"/>
    <n v="1074"/>
    <n v="1089"/>
  </r>
  <r>
    <n v="3224"/>
    <m/>
    <x v="11"/>
    <x v="16"/>
    <x v="3"/>
    <n v="0.2"/>
    <n v="9"/>
    <s v="Среднее по краю на 01.07.2023"/>
    <n v="2.9"/>
    <s v="Среднее по РФ на 01.07.2023"/>
    <n v="17"/>
    <s v="Среднее по ЮФО на 01.07.2023"/>
    <n v="22"/>
    <n v="9"/>
    <s v="F$1074"/>
    <s v="F$1074:F$1089"/>
    <n v="1074"/>
    <n v="1089"/>
  </r>
  <r>
    <n v="3225"/>
    <m/>
    <x v="12"/>
    <x v="16"/>
    <x v="3"/>
    <n v="1.1000000000000001"/>
    <n v="3"/>
    <s v="Среднее по краю на 01.07.2023"/>
    <n v="2.9"/>
    <s v="Среднее по РФ на 01.07.2023"/>
    <n v="17"/>
    <s v="Среднее по ЮФО на 01.07.2023"/>
    <n v="22"/>
    <n v="3"/>
    <s v="F$1074"/>
    <s v="F$1074:F$1089"/>
    <n v="1074"/>
    <n v="1089"/>
  </r>
  <r>
    <n v="3226"/>
    <m/>
    <x v="13"/>
    <x v="16"/>
    <x v="3"/>
    <n v="0.8"/>
    <n v="5"/>
    <s v="Среднее по краю на 01.07.2023"/>
    <n v="2.9"/>
    <s v="Среднее по РФ на 01.07.2023"/>
    <n v="17"/>
    <s v="Среднее по ЮФО на 01.07.2023"/>
    <n v="22"/>
    <n v="5"/>
    <s v="F$1074"/>
    <s v="F$1074:F$1089"/>
    <n v="1074"/>
    <n v="1089"/>
  </r>
  <r>
    <n v="3227"/>
    <m/>
    <x v="14"/>
    <x v="16"/>
    <x v="3"/>
    <n v="0.5"/>
    <n v="7"/>
    <s v="Среднее по краю на 01.07.2023"/>
    <n v="2.9"/>
    <s v="Среднее по РФ на 01.07.2023"/>
    <n v="17"/>
    <s v="Среднее по ЮФО на 01.07.2023"/>
    <n v="22"/>
    <n v="7"/>
    <s v="F$1074"/>
    <s v="F$1074:F$1089"/>
    <n v="1074"/>
    <n v="1089"/>
  </r>
  <r>
    <n v="3228"/>
    <m/>
    <x v="15"/>
    <x v="16"/>
    <x v="3"/>
    <n v="0.4"/>
    <n v="8"/>
    <s v="Среднее по краю на 01.07.2023"/>
    <n v="2.9"/>
    <s v="Среднее по РФ на 01.07.2023"/>
    <n v="17"/>
    <s v="Среднее по ЮФО на 01.07.2023"/>
    <n v="22"/>
    <n v="8"/>
    <s v="F$1074"/>
    <s v="F$1074:F$1089"/>
    <n v="1074"/>
    <n v="1089"/>
  </r>
  <r>
    <n v="3229"/>
    <m/>
    <x v="0"/>
    <x v="0"/>
    <x v="4"/>
    <n v="88"/>
    <n v="1"/>
    <s v="Среднее по краю на 01.01.2024"/>
    <n v="17"/>
    <s v="Среднее по РФ на 01.01.2024"/>
    <n v="67"/>
    <s v="Среднее по ЮФО на 01.01.2024"/>
    <n v="82"/>
    <n v="1"/>
    <s v="F$1090"/>
    <s v="F$1090:F$1105"/>
    <n v="1090"/>
    <n v="1105"/>
  </r>
  <r>
    <n v="3230"/>
    <m/>
    <x v="1"/>
    <x v="0"/>
    <x v="4"/>
    <n v="54"/>
    <n v="2"/>
    <s v="Среднее по краю на 01.01.2024"/>
    <n v="17"/>
    <s v="Среднее по РФ на 01.01.2024"/>
    <n v="67"/>
    <s v="Среднее по ЮФО на 01.01.2024"/>
    <n v="82"/>
    <n v="2"/>
    <s v="F$1090"/>
    <s v="F$1090:F$1105"/>
    <n v="1090"/>
    <n v="1105"/>
  </r>
  <r>
    <n v="3231"/>
    <m/>
    <x v="2"/>
    <x v="0"/>
    <x v="4"/>
    <n v="27"/>
    <n v="3"/>
    <s v="Среднее по краю на 01.01.2024"/>
    <n v="17"/>
    <s v="Среднее по РФ на 01.01.2024"/>
    <n v="67"/>
    <s v="Среднее по ЮФО на 01.01.2024"/>
    <n v="82"/>
    <n v="3"/>
    <s v="F$1090"/>
    <s v="F$1090:F$1105"/>
    <n v="1090"/>
    <n v="1105"/>
  </r>
  <r>
    <n v="3232"/>
    <m/>
    <x v="3"/>
    <x v="0"/>
    <x v="4"/>
    <n v="14"/>
    <n v="5"/>
    <s v="Среднее по краю на 01.01.2024"/>
    <n v="17"/>
    <s v="Среднее по РФ на 01.01.2024"/>
    <n v="67"/>
    <s v="Среднее по ЮФО на 01.01.2024"/>
    <n v="82"/>
    <n v="5"/>
    <s v="F$1090"/>
    <s v="F$1090:F$1105"/>
    <n v="1090"/>
    <n v="1105"/>
  </r>
  <r>
    <n v="3233"/>
    <m/>
    <x v="4"/>
    <x v="0"/>
    <x v="4"/>
    <n v="6"/>
    <n v="10"/>
    <s v="Среднее по краю на 01.01.2024"/>
    <n v="17"/>
    <s v="Среднее по РФ на 01.01.2024"/>
    <n v="67"/>
    <s v="Среднее по ЮФО на 01.01.2024"/>
    <n v="82"/>
    <n v="10"/>
    <s v="F$1090"/>
    <s v="F$1090:F$1105"/>
    <n v="1090"/>
    <n v="1105"/>
  </r>
  <r>
    <n v="3234"/>
    <m/>
    <x v="5"/>
    <x v="0"/>
    <x v="4"/>
    <n v="18"/>
    <n v="4"/>
    <s v="Среднее по краю на 01.01.2024"/>
    <n v="17"/>
    <s v="Среднее по РФ на 01.01.2024"/>
    <n v="67"/>
    <s v="Среднее по ЮФО на 01.01.2024"/>
    <n v="82"/>
    <n v="4"/>
    <s v="F$1090"/>
    <s v="F$1090:F$1105"/>
    <n v="1090"/>
    <n v="1105"/>
  </r>
  <r>
    <n v="3235"/>
    <m/>
    <x v="6"/>
    <x v="0"/>
    <x v="4"/>
    <n v="5"/>
    <n v="11"/>
    <s v="Среднее по краю на 01.01.2024"/>
    <n v="17"/>
    <s v="Среднее по РФ на 01.01.2024"/>
    <n v="67"/>
    <s v="Среднее по ЮФО на 01.01.2024"/>
    <n v="82"/>
    <n v="11"/>
    <s v="F$1090"/>
    <s v="F$1090:F$1105"/>
    <n v="1090"/>
    <n v="1105"/>
  </r>
  <r>
    <n v="3236"/>
    <m/>
    <x v="7"/>
    <x v="0"/>
    <x v="4"/>
    <n v="8"/>
    <n v="8"/>
    <s v="Среднее по краю на 01.01.2024"/>
    <n v="17"/>
    <s v="Среднее по РФ на 01.01.2024"/>
    <n v="67"/>
    <s v="Среднее по ЮФО на 01.01.2024"/>
    <n v="82"/>
    <n v="8"/>
    <s v="F$1090"/>
    <s v="F$1090:F$1105"/>
    <n v="1090"/>
    <n v="1105"/>
  </r>
  <r>
    <n v="3237"/>
    <m/>
    <x v="8"/>
    <x v="0"/>
    <x v="4"/>
    <n v="7"/>
    <n v="9"/>
    <s v="Среднее по краю на 01.01.2024"/>
    <n v="17"/>
    <s v="Среднее по РФ на 01.01.2024"/>
    <n v="67"/>
    <s v="Среднее по ЮФО на 01.01.2024"/>
    <n v="82"/>
    <n v="9"/>
    <s v="F$1090"/>
    <s v="F$1090:F$1105"/>
    <n v="1090"/>
    <n v="1105"/>
  </r>
  <r>
    <n v="3238"/>
    <m/>
    <x v="9"/>
    <x v="0"/>
    <x v="4"/>
    <n v="1"/>
    <n v="15"/>
    <s v="Среднее по краю на 01.01.2024"/>
    <n v="17"/>
    <s v="Среднее по РФ на 01.01.2024"/>
    <n v="67"/>
    <s v="Среднее по ЮФО на 01.01.2024"/>
    <n v="82"/>
    <n v="14"/>
    <s v="F$1090"/>
    <s v="F$1090:F$1105"/>
    <n v="1090"/>
    <n v="1105"/>
  </r>
  <r>
    <n v="3239"/>
    <m/>
    <x v="10"/>
    <x v="0"/>
    <x v="4"/>
    <n v="10"/>
    <n v="6"/>
    <s v="Среднее по краю на 01.01.2024"/>
    <n v="17"/>
    <s v="Среднее по РФ на 01.01.2024"/>
    <n v="67"/>
    <s v="Среднее по ЮФО на 01.01.2024"/>
    <n v="82"/>
    <n v="6"/>
    <s v="F$1090"/>
    <s v="F$1090:F$1105"/>
    <n v="1090"/>
    <n v="1105"/>
  </r>
  <r>
    <n v="3240"/>
    <m/>
    <x v="11"/>
    <x v="0"/>
    <x v="4"/>
    <n v="4"/>
    <n v="13"/>
    <s v="Среднее по краю на 01.01.2024"/>
    <n v="17"/>
    <s v="Среднее по РФ на 01.01.2024"/>
    <n v="67"/>
    <s v="Среднее по ЮФО на 01.01.2024"/>
    <n v="82"/>
    <n v="12"/>
    <s v="F$1090"/>
    <s v="F$1090:F$1105"/>
    <n v="1090"/>
    <n v="1105"/>
  </r>
  <r>
    <n v="3241"/>
    <m/>
    <x v="12"/>
    <x v="0"/>
    <x v="4"/>
    <n v="9"/>
    <n v="7"/>
    <s v="Среднее по краю на 01.01.2024"/>
    <n v="17"/>
    <s v="Среднее по РФ на 01.01.2024"/>
    <n v="67"/>
    <s v="Среднее по ЮФО на 01.01.2024"/>
    <n v="82"/>
    <n v="7"/>
    <s v="F$1090"/>
    <s v="F$1090:F$1105"/>
    <n v="1090"/>
    <n v="1105"/>
  </r>
  <r>
    <n v="3242"/>
    <m/>
    <x v="13"/>
    <x v="0"/>
    <x v="4"/>
    <n v="5"/>
    <n v="12"/>
    <s v="Среднее по краю на 01.01.2024"/>
    <n v="17"/>
    <s v="Среднее по РФ на 01.01.2024"/>
    <n v="67"/>
    <s v="Среднее по ЮФО на 01.01.2024"/>
    <n v="82"/>
    <n v="11"/>
    <s v="F$1090"/>
    <s v="F$1090:F$1105"/>
    <n v="1090"/>
    <n v="1105"/>
  </r>
  <r>
    <n v="3243"/>
    <m/>
    <x v="14"/>
    <x v="0"/>
    <x v="4"/>
    <n v="18"/>
    <n v="4"/>
    <s v="Среднее по краю на 01.01.2024"/>
    <n v="17"/>
    <s v="Среднее по РФ на 01.01.2024"/>
    <n v="67"/>
    <s v="Среднее по ЮФО на 01.01.2024"/>
    <n v="82"/>
    <n v="4"/>
    <s v="F$1090"/>
    <s v="F$1090:F$1105"/>
    <n v="1090"/>
    <n v="1105"/>
  </r>
  <r>
    <n v="3244"/>
    <m/>
    <x v="15"/>
    <x v="0"/>
    <x v="4"/>
    <n v="3"/>
    <n v="14"/>
    <s v="Среднее по краю на 01.01.2024"/>
    <n v="17"/>
    <s v="Среднее по РФ на 01.01.2024"/>
    <n v="67"/>
    <s v="Среднее по ЮФО на 01.01.2024"/>
    <n v="82"/>
    <n v="13"/>
    <s v="F$1090"/>
    <s v="F$1090:F$1105"/>
    <n v="1090"/>
    <n v="1105"/>
  </r>
  <r>
    <n v="3245"/>
    <m/>
    <x v="0"/>
    <x v="1"/>
    <x v="4"/>
    <n v="61.19"/>
    <n v="2"/>
    <s v="Среднее по краю на 01.01.2024"/>
    <n v="56"/>
    <s v="Среднее по РФ на 01.01.2024"/>
    <n v="64"/>
    <s v="Среднее по ЮФО на 01.01.2024"/>
    <n v="69"/>
    <n v="2"/>
    <s v="F$1106"/>
    <s v="F$1106:F$1121"/>
    <n v="1106"/>
    <n v="1121"/>
  </r>
  <r>
    <n v="3246"/>
    <m/>
    <x v="1"/>
    <x v="1"/>
    <x v="4"/>
    <n v="100"/>
    <n v="1"/>
    <s v="Среднее по краю на 01.01.2024"/>
    <n v="56"/>
    <s v="Среднее по РФ на 01.01.2024"/>
    <n v="64"/>
    <s v="Среднее по ЮФО на 01.01.2024"/>
    <n v="69"/>
    <n v="1"/>
    <s v="F$1106"/>
    <s v="F$1106:F$1121"/>
    <n v="1106"/>
    <n v="1121"/>
  </r>
  <r>
    <n v="3247"/>
    <m/>
    <x v="2"/>
    <x v="1"/>
    <x v="4"/>
    <n v="100"/>
    <n v="1"/>
    <s v="Среднее по краю на 01.01.2024"/>
    <n v="56"/>
    <s v="Среднее по РФ на 01.01.2024"/>
    <n v="64"/>
    <s v="Среднее по ЮФО на 01.01.2024"/>
    <n v="69"/>
    <n v="1"/>
    <s v="F$1106"/>
    <s v="F$1106:F$1121"/>
    <n v="1106"/>
    <n v="1121"/>
  </r>
  <r>
    <n v="3248"/>
    <m/>
    <x v="3"/>
    <x v="1"/>
    <x v="4"/>
    <n v="50.34"/>
    <n v="7"/>
    <s v="Среднее по краю на 01.01.2024"/>
    <n v="56"/>
    <s v="Среднее по РФ на 01.01.2024"/>
    <n v="64"/>
    <s v="Среднее по ЮФО на 01.01.2024"/>
    <n v="69"/>
    <n v="7"/>
    <s v="F$1106"/>
    <s v="F$1106:F$1121"/>
    <n v="1106"/>
    <n v="1121"/>
  </r>
  <r>
    <n v="3249"/>
    <m/>
    <x v="4"/>
    <x v="1"/>
    <x v="4"/>
    <n v="51"/>
    <n v="6"/>
    <s v="Среднее по краю на 01.01.2024"/>
    <n v="56"/>
    <s v="Среднее по РФ на 01.01.2024"/>
    <n v="64"/>
    <s v="Среднее по ЮФО на 01.01.2024"/>
    <n v="69"/>
    <n v="6"/>
    <s v="F$1106"/>
    <s v="F$1106:F$1121"/>
    <n v="1106"/>
    <n v="1121"/>
  </r>
  <r>
    <n v="3250"/>
    <m/>
    <x v="5"/>
    <x v="1"/>
    <x v="4"/>
    <n v="36.97"/>
    <n v="10"/>
    <s v="Среднее по краю на 01.01.2024"/>
    <n v="56"/>
    <s v="Среднее по РФ на 01.01.2024"/>
    <n v="64"/>
    <s v="Среднее по ЮФО на 01.01.2024"/>
    <n v="69"/>
    <n v="10"/>
    <s v="F$1106"/>
    <s v="F$1106:F$1121"/>
    <n v="1106"/>
    <n v="1121"/>
  </r>
  <r>
    <n v="3251"/>
    <m/>
    <x v="6"/>
    <x v="1"/>
    <x v="4"/>
    <n v="42.48"/>
    <n v="8"/>
    <s v="Среднее по краю на 01.01.2024"/>
    <n v="56"/>
    <s v="Среднее по РФ на 01.01.2024"/>
    <n v="64"/>
    <s v="Среднее по ЮФО на 01.01.2024"/>
    <n v="69"/>
    <n v="8"/>
    <s v="F$1106"/>
    <s v="F$1106:F$1121"/>
    <n v="1106"/>
    <n v="1121"/>
  </r>
  <r>
    <n v="3252"/>
    <m/>
    <x v="7"/>
    <x v="1"/>
    <x v="4"/>
    <n v="54"/>
    <n v="4"/>
    <s v="Среднее по краю на 01.01.2024"/>
    <n v="56"/>
    <s v="Среднее по РФ на 01.01.2024"/>
    <n v="64"/>
    <s v="Среднее по ЮФО на 01.01.2024"/>
    <n v="69"/>
    <n v="4"/>
    <s v="F$1106"/>
    <s v="F$1106:F$1121"/>
    <n v="1106"/>
    <n v="1121"/>
  </r>
  <r>
    <n v="3253"/>
    <m/>
    <x v="8"/>
    <x v="1"/>
    <x v="4"/>
    <n v="28.4"/>
    <n v="14"/>
    <s v="Среднее по краю на 01.01.2024"/>
    <n v="56"/>
    <s v="Среднее по РФ на 01.01.2024"/>
    <n v="64"/>
    <s v="Среднее по ЮФО на 01.01.2024"/>
    <n v="69"/>
    <n v="14"/>
    <s v="F$1106"/>
    <s v="F$1106:F$1121"/>
    <n v="1106"/>
    <n v="1121"/>
  </r>
  <r>
    <n v="3254"/>
    <m/>
    <x v="9"/>
    <x v="1"/>
    <x v="4"/>
    <n v="51.33"/>
    <n v="5"/>
    <s v="Среднее по краю на 01.01.2024"/>
    <n v="56"/>
    <s v="Среднее по РФ на 01.01.2024"/>
    <n v="64"/>
    <s v="Среднее по ЮФО на 01.01.2024"/>
    <n v="69"/>
    <n v="5"/>
    <s v="F$1106"/>
    <s v="F$1106:F$1121"/>
    <n v="1106"/>
    <n v="1121"/>
  </r>
  <r>
    <n v="3255"/>
    <m/>
    <x v="10"/>
    <x v="1"/>
    <x v="4"/>
    <n v="30.71"/>
    <n v="13"/>
    <s v="Среднее по краю на 01.01.2024"/>
    <n v="56"/>
    <s v="Среднее по РФ на 01.01.2024"/>
    <n v="64"/>
    <s v="Среднее по ЮФО на 01.01.2024"/>
    <n v="69"/>
    <n v="13"/>
    <s v="F$1106"/>
    <s v="F$1106:F$1121"/>
    <n v="1106"/>
    <n v="1121"/>
  </r>
  <r>
    <n v="3256"/>
    <m/>
    <x v="11"/>
    <x v="1"/>
    <x v="4"/>
    <n v="25"/>
    <n v="15"/>
    <s v="Среднее по краю на 01.01.2024"/>
    <n v="56"/>
    <s v="Среднее по РФ на 01.01.2024"/>
    <n v="64"/>
    <s v="Среднее по ЮФО на 01.01.2024"/>
    <n v="69"/>
    <n v="15"/>
    <s v="F$1106"/>
    <s v="F$1106:F$1121"/>
    <n v="1106"/>
    <n v="1121"/>
  </r>
  <r>
    <n v="3257"/>
    <m/>
    <x v="12"/>
    <x v="1"/>
    <x v="4"/>
    <n v="40.83"/>
    <n v="9"/>
    <s v="Среднее по краю на 01.01.2024"/>
    <n v="56"/>
    <s v="Среднее по РФ на 01.01.2024"/>
    <n v="64"/>
    <s v="Среднее по ЮФО на 01.01.2024"/>
    <n v="69"/>
    <n v="9"/>
    <s v="F$1106"/>
    <s v="F$1106:F$1121"/>
    <n v="1106"/>
    <n v="1121"/>
  </r>
  <r>
    <n v="3258"/>
    <m/>
    <x v="13"/>
    <x v="1"/>
    <x v="4"/>
    <n v="55.58"/>
    <n v="3"/>
    <s v="Среднее по краю на 01.01.2024"/>
    <n v="56"/>
    <s v="Среднее по РФ на 01.01.2024"/>
    <n v="64"/>
    <s v="Среднее по ЮФО на 01.01.2024"/>
    <n v="69"/>
    <n v="3"/>
    <s v="F$1106"/>
    <s v="F$1106:F$1121"/>
    <n v="1106"/>
    <n v="1121"/>
  </r>
  <r>
    <n v="3259"/>
    <m/>
    <x v="14"/>
    <x v="1"/>
    <x v="4"/>
    <n v="31.79"/>
    <n v="12"/>
    <s v="Среднее по краю на 01.01.2024"/>
    <n v="56"/>
    <s v="Среднее по РФ на 01.01.2024"/>
    <n v="64"/>
    <s v="Среднее по ЮФО на 01.01.2024"/>
    <n v="69"/>
    <n v="12"/>
    <s v="F$1106"/>
    <s v="F$1106:F$1121"/>
    <n v="1106"/>
    <n v="1121"/>
  </r>
  <r>
    <n v="3260"/>
    <m/>
    <x v="15"/>
    <x v="1"/>
    <x v="4"/>
    <n v="34.71"/>
    <n v="11"/>
    <s v="Среднее по краю на 01.01.2024"/>
    <n v="56"/>
    <s v="Среднее по РФ на 01.01.2024"/>
    <n v="64"/>
    <s v="Среднее по ЮФО на 01.01.2024"/>
    <n v="69"/>
    <n v="11"/>
    <s v="F$1106"/>
    <s v="F$1106:F$1121"/>
    <n v="1106"/>
    <n v="1121"/>
  </r>
  <r>
    <n v="3261"/>
    <m/>
    <x v="0"/>
    <x v="2"/>
    <x v="4"/>
    <n v="77.41"/>
    <n v="5"/>
    <s v="Среднее по краю на 01.01.2024"/>
    <n v="70"/>
    <s v="Среднее по РФ на 01.01.2024"/>
    <n v="55"/>
    <s v="Среднее по ЮФО на 01.01.2024"/>
    <n v="91"/>
    <n v="5"/>
    <s v="F$1122"/>
    <s v="F$1122:F$1137"/>
    <n v="1122"/>
    <n v="1137"/>
  </r>
  <r>
    <n v="3262"/>
    <m/>
    <x v="1"/>
    <x v="2"/>
    <x v="4"/>
    <n v="100"/>
    <n v="1"/>
    <s v="Среднее по краю на 01.01.2024"/>
    <n v="70"/>
    <s v="Среднее по РФ на 01.01.2024"/>
    <n v="55"/>
    <s v="Среднее по ЮФО на 01.01.2024"/>
    <n v="91"/>
    <n v="1"/>
    <s v="F$1122"/>
    <s v="F$1122:F$1137"/>
    <n v="1122"/>
    <n v="1137"/>
  </r>
  <r>
    <n v="3263"/>
    <m/>
    <x v="2"/>
    <x v="2"/>
    <x v="4"/>
    <n v="100"/>
    <n v="1"/>
    <s v="Среднее по краю на 01.01.2024"/>
    <n v="70"/>
    <s v="Среднее по РФ на 01.01.2024"/>
    <n v="55"/>
    <s v="Среднее по ЮФО на 01.01.2024"/>
    <n v="91"/>
    <n v="1"/>
    <s v="F$1122"/>
    <s v="F$1122:F$1137"/>
    <n v="1122"/>
    <n v="1137"/>
  </r>
  <r>
    <n v="3264"/>
    <m/>
    <x v="3"/>
    <x v="2"/>
    <x v="4"/>
    <n v="68.75"/>
    <n v="7"/>
    <s v="Среднее по краю на 01.01.2024"/>
    <n v="70"/>
    <s v="Среднее по РФ на 01.01.2024"/>
    <n v="55"/>
    <s v="Среднее по ЮФО на 01.01.2024"/>
    <n v="91"/>
    <n v="7"/>
    <s v="F$1122"/>
    <s v="F$1122:F$1137"/>
    <n v="1122"/>
    <n v="1137"/>
  </r>
  <r>
    <n v="3265"/>
    <m/>
    <x v="4"/>
    <x v="2"/>
    <x v="4"/>
    <n v="72.5"/>
    <n v="6"/>
    <s v="Среднее по краю на 01.01.2024"/>
    <n v="70"/>
    <s v="Среднее по РФ на 01.01.2024"/>
    <n v="55"/>
    <s v="Среднее по ЮФО на 01.01.2024"/>
    <n v="91"/>
    <n v="6"/>
    <s v="F$1122"/>
    <s v="F$1122:F$1137"/>
    <n v="1122"/>
    <n v="1137"/>
  </r>
  <r>
    <n v="3266"/>
    <m/>
    <x v="5"/>
    <x v="2"/>
    <x v="4"/>
    <n v="31.57"/>
    <n v="13"/>
    <s v="Среднее по краю на 01.01.2024"/>
    <n v="70"/>
    <s v="Среднее по РФ на 01.01.2024"/>
    <n v="55"/>
    <s v="Среднее по ЮФО на 01.01.2024"/>
    <n v="91"/>
    <n v="13"/>
    <s v="F$1122"/>
    <s v="F$1122:F$1137"/>
    <n v="1122"/>
    <n v="1137"/>
  </r>
  <r>
    <n v="3267"/>
    <m/>
    <x v="6"/>
    <x v="2"/>
    <x v="4"/>
    <n v="51.72"/>
    <n v="8"/>
    <s v="Среднее по краю на 01.01.2024"/>
    <n v="70"/>
    <s v="Среднее по РФ на 01.01.2024"/>
    <n v="55"/>
    <s v="Среднее по ЮФО на 01.01.2024"/>
    <n v="91"/>
    <n v="8"/>
    <s v="F$1122"/>
    <s v="F$1122:F$1137"/>
    <n v="1122"/>
    <n v="1137"/>
  </r>
  <r>
    <n v="3268"/>
    <m/>
    <x v="7"/>
    <x v="2"/>
    <x v="4"/>
    <n v="78.260000000000005"/>
    <n v="4"/>
    <s v="Среднее по краю на 01.01.2024"/>
    <n v="70"/>
    <s v="Среднее по РФ на 01.01.2024"/>
    <n v="55"/>
    <s v="Среднее по ЮФО на 01.01.2024"/>
    <n v="91"/>
    <n v="4"/>
    <s v="F$1122"/>
    <s v="F$1122:F$1137"/>
    <n v="1122"/>
    <n v="1137"/>
  </r>
  <r>
    <n v="3269"/>
    <m/>
    <x v="8"/>
    <x v="2"/>
    <x v="4"/>
    <n v="27.94"/>
    <n v="14"/>
    <s v="Среднее по краю на 01.01.2024"/>
    <n v="70"/>
    <s v="Среднее по РФ на 01.01.2024"/>
    <n v="55"/>
    <s v="Среднее по ЮФО на 01.01.2024"/>
    <n v="91"/>
    <n v="14"/>
    <s v="F$1122"/>
    <s v="F$1122:F$1137"/>
    <n v="1122"/>
    <n v="1137"/>
  </r>
  <r>
    <n v="3270"/>
    <m/>
    <x v="9"/>
    <x v="2"/>
    <x v="4"/>
    <n v="88.23"/>
    <n v="2"/>
    <s v="Среднее по краю на 01.01.2024"/>
    <n v="70"/>
    <s v="Среднее по РФ на 01.01.2024"/>
    <n v="55"/>
    <s v="Среднее по ЮФО на 01.01.2024"/>
    <n v="91"/>
    <n v="2"/>
    <s v="F$1122"/>
    <s v="F$1122:F$1137"/>
    <n v="1122"/>
    <n v="1137"/>
  </r>
  <r>
    <n v="3271"/>
    <m/>
    <x v="10"/>
    <x v="2"/>
    <x v="4"/>
    <n v="35.409999999999997"/>
    <n v="11"/>
    <s v="Среднее по краю на 01.01.2024"/>
    <n v="70"/>
    <s v="Среднее по РФ на 01.01.2024"/>
    <n v="55"/>
    <s v="Среднее по ЮФО на 01.01.2024"/>
    <n v="91"/>
    <n v="11"/>
    <s v="F$1122"/>
    <s v="F$1122:F$1137"/>
    <n v="1122"/>
    <n v="1137"/>
  </r>
  <r>
    <n v="3272"/>
    <m/>
    <x v="11"/>
    <x v="2"/>
    <x v="4"/>
    <n v="34.21"/>
    <n v="12"/>
    <s v="Среднее по краю на 01.01.2024"/>
    <n v="70"/>
    <s v="Среднее по РФ на 01.01.2024"/>
    <n v="55"/>
    <s v="Среднее по ЮФО на 01.01.2024"/>
    <n v="91"/>
    <n v="12"/>
    <s v="F$1122"/>
    <s v="F$1122:F$1137"/>
    <n v="1122"/>
    <n v="1137"/>
  </r>
  <r>
    <n v="3273"/>
    <m/>
    <x v="12"/>
    <x v="2"/>
    <x v="4"/>
    <n v="46.15"/>
    <n v="10"/>
    <s v="Среднее по краю на 01.01.2024"/>
    <n v="70"/>
    <s v="Среднее по РФ на 01.01.2024"/>
    <n v="55"/>
    <s v="Среднее по ЮФО на 01.01.2024"/>
    <n v="91"/>
    <n v="10"/>
    <s v="F$1122"/>
    <s v="F$1122:F$1137"/>
    <n v="1122"/>
    <n v="1137"/>
  </r>
  <r>
    <n v="3274"/>
    <m/>
    <x v="13"/>
    <x v="2"/>
    <x v="4"/>
    <n v="83.87"/>
    <n v="3"/>
    <s v="Среднее по краю на 01.01.2024"/>
    <n v="70"/>
    <s v="Среднее по РФ на 01.01.2024"/>
    <n v="55"/>
    <s v="Среднее по ЮФО на 01.01.2024"/>
    <n v="91"/>
    <n v="3"/>
    <s v="F$1122"/>
    <s v="F$1122:F$1137"/>
    <n v="1122"/>
    <n v="1137"/>
  </r>
  <r>
    <n v="3275"/>
    <m/>
    <x v="14"/>
    <x v="2"/>
    <x v="4"/>
    <n v="27.58"/>
    <n v="15"/>
    <s v="Среднее по краю на 01.01.2024"/>
    <n v="70"/>
    <s v="Среднее по РФ на 01.01.2024"/>
    <n v="55"/>
    <s v="Среднее по ЮФО на 01.01.2024"/>
    <n v="91"/>
    <n v="15"/>
    <s v="F$1122"/>
    <s v="F$1122:F$1137"/>
    <n v="1122"/>
    <n v="1137"/>
  </r>
  <r>
    <n v="3276"/>
    <m/>
    <x v="15"/>
    <x v="2"/>
    <x v="4"/>
    <n v="46.34"/>
    <n v="9"/>
    <s v="Среднее по краю на 01.01.2024"/>
    <n v="70"/>
    <s v="Среднее по РФ на 01.01.2024"/>
    <n v="55"/>
    <s v="Среднее по ЮФО на 01.01.2024"/>
    <n v="91"/>
    <n v="9"/>
    <s v="F$1122"/>
    <s v="F$1122:F$1137"/>
    <n v="1122"/>
    <n v="1137"/>
  </r>
  <r>
    <n v="3277"/>
    <m/>
    <x v="0"/>
    <x v="3"/>
    <x v="4"/>
    <n v="16"/>
    <n v="1"/>
    <s v="Среднее по краю на 01.01.2024"/>
    <n v="3"/>
    <s v="Среднее по РФ на 01.01.2024"/>
    <n v="11"/>
    <s v="Среднее по ЮФО на 01.01.2024"/>
    <n v="14"/>
    <n v="1"/>
    <s v="F$1138"/>
    <s v="F$1138:F$1153"/>
    <n v="1138"/>
    <n v="1153"/>
  </r>
  <r>
    <n v="3278"/>
    <m/>
    <x v="1"/>
    <x v="3"/>
    <x v="4"/>
    <n v="10"/>
    <n v="2"/>
    <s v="Среднее по краю на 01.01.2024"/>
    <n v="3"/>
    <s v="Среднее по РФ на 01.01.2024"/>
    <n v="11"/>
    <s v="Среднее по ЮФО на 01.01.2024"/>
    <n v="14"/>
    <n v="2"/>
    <s v="F$1138"/>
    <s v="F$1138:F$1153"/>
    <n v="1138"/>
    <n v="1153"/>
  </r>
  <r>
    <n v="3279"/>
    <m/>
    <x v="2"/>
    <x v="3"/>
    <x v="4"/>
    <n v="3"/>
    <n v="4"/>
    <s v="Среднее по краю на 01.01.2024"/>
    <n v="3"/>
    <s v="Среднее по РФ на 01.01.2024"/>
    <n v="11"/>
    <s v="Среднее по ЮФО на 01.01.2024"/>
    <n v="14"/>
    <n v="4"/>
    <s v="F$1138"/>
    <s v="F$1138:F$1153"/>
    <n v="1138"/>
    <n v="1153"/>
  </r>
  <r>
    <n v="3280"/>
    <m/>
    <x v="3"/>
    <x v="3"/>
    <x v="4"/>
    <n v="1"/>
    <n v="6"/>
    <s v="Среднее по краю на 01.01.2024"/>
    <n v="3"/>
    <s v="Среднее по РФ на 01.01.2024"/>
    <n v="11"/>
    <s v="Среднее по ЮФО на 01.01.2024"/>
    <n v="14"/>
    <n v="6"/>
    <s v="F$1138"/>
    <s v="F$1138:F$1153"/>
    <n v="1138"/>
    <n v="1153"/>
  </r>
  <r>
    <n v="3281"/>
    <m/>
    <x v="4"/>
    <x v="3"/>
    <x v="4"/>
    <n v="3"/>
    <n v="4"/>
    <s v="Среднее по краю на 01.01.2024"/>
    <n v="3"/>
    <s v="Среднее по РФ на 01.01.2024"/>
    <n v="11"/>
    <s v="Среднее по ЮФО на 01.01.2024"/>
    <n v="14"/>
    <n v="4"/>
    <s v="F$1138"/>
    <s v="F$1138:F$1153"/>
    <n v="1138"/>
    <n v="1153"/>
  </r>
  <r>
    <n v="3282"/>
    <m/>
    <x v="5"/>
    <x v="3"/>
    <x v="4"/>
    <n v="2"/>
    <n v="5"/>
    <s v="Среднее по краю на 01.01.2024"/>
    <n v="3"/>
    <s v="Среднее по РФ на 01.01.2024"/>
    <n v="11"/>
    <s v="Среднее по ЮФО на 01.01.2024"/>
    <n v="14"/>
    <n v="5"/>
    <s v="F$1138"/>
    <s v="F$1138:F$1153"/>
    <n v="1138"/>
    <n v="1153"/>
  </r>
  <r>
    <n v="3283"/>
    <m/>
    <x v="6"/>
    <x v="3"/>
    <x v="4"/>
    <n v="1"/>
    <n v="6"/>
    <s v="Среднее по краю на 01.01.2024"/>
    <n v="3"/>
    <s v="Среднее по РФ на 01.01.2024"/>
    <n v="11"/>
    <s v="Среднее по ЮФО на 01.01.2024"/>
    <n v="14"/>
    <n v="6"/>
    <s v="F$1138"/>
    <s v="F$1138:F$1153"/>
    <n v="1138"/>
    <n v="1153"/>
  </r>
  <r>
    <n v="3284"/>
    <m/>
    <x v="7"/>
    <x v="3"/>
    <x v="4"/>
    <n v="2"/>
    <n v="5"/>
    <s v="Среднее по краю на 01.01.2024"/>
    <n v="3"/>
    <s v="Среднее по РФ на 01.01.2024"/>
    <n v="11"/>
    <s v="Среднее по ЮФО на 01.01.2024"/>
    <n v="14"/>
    <n v="5"/>
    <s v="F$1138"/>
    <s v="F$1138:F$1153"/>
    <n v="1138"/>
    <n v="1153"/>
  </r>
  <r>
    <n v="3285"/>
    <m/>
    <x v="8"/>
    <x v="3"/>
    <x v="4"/>
    <n v="2"/>
    <n v="5"/>
    <s v="Среднее по краю на 01.01.2024"/>
    <n v="3"/>
    <s v="Среднее по РФ на 01.01.2024"/>
    <n v="11"/>
    <s v="Среднее по ЮФО на 01.01.2024"/>
    <n v="14"/>
    <n v="5"/>
    <s v="F$1138"/>
    <s v="F$1138:F$1153"/>
    <n v="1138"/>
    <n v="1153"/>
  </r>
  <r>
    <n v="3286"/>
    <m/>
    <x v="9"/>
    <x v="3"/>
    <x v="4"/>
    <n v="0"/>
    <n v="7"/>
    <s v="Среднее по краю на 01.01.2024"/>
    <n v="3"/>
    <s v="Среднее по РФ на 01.01.2024"/>
    <n v="11"/>
    <s v="Среднее по ЮФО на 01.01.2024"/>
    <n v="14"/>
    <n v="7"/>
    <s v="F$1138"/>
    <s v="F$1138:F$1153"/>
    <n v="1138"/>
    <n v="1153"/>
  </r>
  <r>
    <n v="3287"/>
    <m/>
    <x v="10"/>
    <x v="3"/>
    <x v="4"/>
    <n v="1"/>
    <n v="6"/>
    <s v="Среднее по краю на 01.01.2024"/>
    <n v="3"/>
    <s v="Среднее по РФ на 01.01.2024"/>
    <n v="11"/>
    <s v="Среднее по ЮФО на 01.01.2024"/>
    <n v="14"/>
    <n v="6"/>
    <s v="F$1138"/>
    <s v="F$1138:F$1153"/>
    <n v="1138"/>
    <n v="1153"/>
  </r>
  <r>
    <n v="3288"/>
    <m/>
    <x v="11"/>
    <x v="3"/>
    <x v="4"/>
    <n v="0"/>
    <n v="7"/>
    <s v="Среднее по краю на 01.01.2024"/>
    <n v="3"/>
    <s v="Среднее по РФ на 01.01.2024"/>
    <n v="11"/>
    <s v="Среднее по ЮФО на 01.01.2024"/>
    <n v="14"/>
    <n v="7"/>
    <s v="F$1138"/>
    <s v="F$1138:F$1153"/>
    <n v="1138"/>
    <n v="1153"/>
  </r>
  <r>
    <n v="3289"/>
    <m/>
    <x v="12"/>
    <x v="3"/>
    <x v="4"/>
    <n v="2"/>
    <n v="5"/>
    <s v="Среднее по краю на 01.01.2024"/>
    <n v="3"/>
    <s v="Среднее по РФ на 01.01.2024"/>
    <n v="11"/>
    <s v="Среднее по ЮФО на 01.01.2024"/>
    <n v="14"/>
    <n v="5"/>
    <s v="F$1138"/>
    <s v="F$1138:F$1153"/>
    <n v="1138"/>
    <n v="1153"/>
  </r>
  <r>
    <n v="3290"/>
    <m/>
    <x v="13"/>
    <x v="3"/>
    <x v="4"/>
    <n v="1"/>
    <n v="6"/>
    <s v="Среднее по краю на 01.01.2024"/>
    <n v="3"/>
    <s v="Среднее по РФ на 01.01.2024"/>
    <n v="11"/>
    <s v="Среднее по ЮФО на 01.01.2024"/>
    <n v="14"/>
    <n v="6"/>
    <s v="F$1138"/>
    <s v="F$1138:F$1153"/>
    <n v="1138"/>
    <n v="1153"/>
  </r>
  <r>
    <n v="3291"/>
    <m/>
    <x v="14"/>
    <x v="3"/>
    <x v="4"/>
    <n v="4"/>
    <n v="3"/>
    <s v="Среднее по краю на 01.01.2024"/>
    <n v="3"/>
    <s v="Среднее по РФ на 01.01.2024"/>
    <n v="11"/>
    <s v="Среднее по ЮФО на 01.01.2024"/>
    <n v="14"/>
    <n v="3"/>
    <s v="F$1138"/>
    <s v="F$1138:F$1153"/>
    <n v="1138"/>
    <n v="1153"/>
  </r>
  <r>
    <n v="3292"/>
    <m/>
    <x v="15"/>
    <x v="3"/>
    <x v="4"/>
    <n v="1"/>
    <n v="6"/>
    <s v="Среднее по краю на 01.01.2024"/>
    <n v="3"/>
    <s v="Среднее по РФ на 01.01.2024"/>
    <n v="11"/>
    <s v="Среднее по ЮФО на 01.01.2024"/>
    <n v="14"/>
    <n v="6"/>
    <s v="F$1138"/>
    <s v="F$1138:F$1153"/>
    <n v="1138"/>
    <n v="1153"/>
  </r>
  <r>
    <n v="3293"/>
    <m/>
    <x v="0"/>
    <x v="4"/>
    <x v="4"/>
    <n v="11.65"/>
    <n v="3"/>
    <s v="Среднее по краю на 01.01.2024"/>
    <n v="8"/>
    <s v="Среднее по РФ на 01.01.2024"/>
    <n v="17"/>
    <s v="Среднее по ЮФО на 01.01.2024"/>
    <n v="17"/>
    <n v="3"/>
    <s v="F$1154"/>
    <s v="F$1154:F$1169"/>
    <n v="1154"/>
    <n v="1169"/>
  </r>
  <r>
    <n v="3294"/>
    <m/>
    <x v="1"/>
    <x v="4"/>
    <x v="4"/>
    <n v="12.29"/>
    <n v="2"/>
    <s v="Среднее по краю на 01.01.2024"/>
    <n v="8"/>
    <s v="Среднее по РФ на 01.01.2024"/>
    <n v="17"/>
    <s v="Среднее по ЮФО на 01.01.2024"/>
    <n v="17"/>
    <n v="2"/>
    <s v="F$1154"/>
    <s v="F$1154:F$1169"/>
    <n v="1154"/>
    <n v="1169"/>
  </r>
  <r>
    <n v="3295"/>
    <m/>
    <x v="2"/>
    <x v="4"/>
    <x v="4"/>
    <n v="7.75"/>
    <n v="8"/>
    <s v="Среднее по краю на 01.01.2024"/>
    <n v="8"/>
    <s v="Среднее по РФ на 01.01.2024"/>
    <n v="17"/>
    <s v="Среднее по ЮФО на 01.01.2024"/>
    <n v="17"/>
    <n v="8"/>
    <s v="F$1154"/>
    <s v="F$1154:F$1169"/>
    <n v="1154"/>
    <n v="1169"/>
  </r>
  <r>
    <n v="3296"/>
    <m/>
    <x v="3"/>
    <x v="4"/>
    <x v="4"/>
    <n v="5.81"/>
    <n v="11"/>
    <s v="Среднее по краю на 01.01.2024"/>
    <n v="8"/>
    <s v="Среднее по РФ на 01.01.2024"/>
    <n v="17"/>
    <s v="Среднее по ЮФО на 01.01.2024"/>
    <n v="17"/>
    <n v="11"/>
    <s v="F$1154"/>
    <s v="F$1154:F$1169"/>
    <n v="1154"/>
    <n v="1169"/>
  </r>
  <r>
    <n v="3297"/>
    <m/>
    <x v="4"/>
    <x v="4"/>
    <x v="4"/>
    <n v="17.05"/>
    <n v="1"/>
    <s v="Среднее по краю на 01.01.2024"/>
    <n v="8"/>
    <s v="Среднее по РФ на 01.01.2024"/>
    <n v="17"/>
    <s v="Среднее по ЮФО на 01.01.2024"/>
    <n v="17"/>
    <n v="1"/>
    <s v="F$1154"/>
    <s v="F$1154:F$1169"/>
    <n v="1154"/>
    <n v="1169"/>
  </r>
  <r>
    <n v="3298"/>
    <m/>
    <x v="5"/>
    <x v="4"/>
    <x v="4"/>
    <n v="4.5199999999999996"/>
    <n v="14"/>
    <s v="Среднее по краю на 01.01.2024"/>
    <n v="8"/>
    <s v="Среднее по РФ на 01.01.2024"/>
    <n v="17"/>
    <s v="Среднее по ЮФО на 01.01.2024"/>
    <n v="17"/>
    <n v="14"/>
    <s v="F$1154"/>
    <s v="F$1154:F$1169"/>
    <n v="1154"/>
    <n v="1169"/>
  </r>
  <r>
    <n v="3299"/>
    <m/>
    <x v="6"/>
    <x v="4"/>
    <x v="4"/>
    <n v="6.67"/>
    <n v="9"/>
    <s v="Среднее по краю на 01.01.2024"/>
    <n v="8"/>
    <s v="Среднее по РФ на 01.01.2024"/>
    <n v="17"/>
    <s v="Среднее по ЮФО на 01.01.2024"/>
    <n v="17"/>
    <n v="9"/>
    <s v="F$1154"/>
    <s v="F$1154:F$1169"/>
    <n v="1154"/>
    <n v="1169"/>
  </r>
  <r>
    <n v="3240"/>
    <m/>
    <x v="7"/>
    <x v="4"/>
    <x v="4"/>
    <n v="6.01"/>
    <n v="10"/>
    <s v="Среднее по краю на 01.01.2024"/>
    <n v="8"/>
    <s v="Среднее по РФ на 01.01.2024"/>
    <n v="17"/>
    <s v="Среднее по ЮФО на 01.01.2024"/>
    <n v="17"/>
    <n v="10"/>
    <s v="F$1154"/>
    <s v="F$1154:F$1169"/>
    <n v="1154"/>
    <n v="1169"/>
  </r>
  <r>
    <n v="3241"/>
    <m/>
    <x v="8"/>
    <x v="4"/>
    <x v="4"/>
    <n v="9.43"/>
    <n v="6"/>
    <s v="Среднее по краю на 01.01.2024"/>
    <n v="8"/>
    <s v="Среднее по РФ на 01.01.2024"/>
    <n v="17"/>
    <s v="Среднее по ЮФО на 01.01.2024"/>
    <n v="17"/>
    <n v="6"/>
    <s v="F$1154"/>
    <s v="F$1154:F$1169"/>
    <n v="1154"/>
    <n v="1169"/>
  </r>
  <r>
    <n v="3242"/>
    <m/>
    <x v="9"/>
    <x v="4"/>
    <x v="4"/>
    <n v="0"/>
    <n v="15"/>
    <s v="Среднее по краю на 01.01.2024"/>
    <n v="8"/>
    <s v="Среднее по РФ на 01.01.2024"/>
    <n v="17"/>
    <s v="Среднее по ЮФО на 01.01.2024"/>
    <n v="17"/>
    <n v="15"/>
    <s v="F$1154"/>
    <s v="F$1154:F$1169"/>
    <n v="1154"/>
    <n v="1169"/>
  </r>
  <r>
    <n v="3243"/>
    <m/>
    <x v="10"/>
    <x v="4"/>
    <x v="4"/>
    <n v="4.95"/>
    <n v="12"/>
    <s v="Среднее по краю на 01.01.2024"/>
    <n v="8"/>
    <s v="Среднее по РФ на 01.01.2024"/>
    <n v="17"/>
    <s v="Среднее по ЮФО на 01.01.2024"/>
    <n v="17"/>
    <n v="12"/>
    <s v="F$1154"/>
    <s v="F$1154:F$1169"/>
    <n v="1154"/>
    <n v="1169"/>
  </r>
  <r>
    <n v="3244"/>
    <m/>
    <x v="11"/>
    <x v="4"/>
    <x v="4"/>
    <n v="0"/>
    <n v="15"/>
    <s v="Среднее по краю на 01.01.2024"/>
    <n v="8"/>
    <s v="Среднее по РФ на 01.01.2024"/>
    <n v="17"/>
    <s v="Среднее по ЮФО на 01.01.2024"/>
    <n v="17"/>
    <n v="15"/>
    <s v="F$1154"/>
    <s v="F$1154:F$1169"/>
    <n v="1154"/>
    <n v="1169"/>
  </r>
  <r>
    <n v="3245"/>
    <m/>
    <x v="12"/>
    <x v="4"/>
    <x v="4"/>
    <n v="10.47"/>
    <n v="5"/>
    <s v="Среднее по краю на 01.01.2024"/>
    <n v="8"/>
    <s v="Среднее по РФ на 01.01.2024"/>
    <n v="17"/>
    <s v="Среднее по ЮФО на 01.01.2024"/>
    <n v="17"/>
    <n v="5"/>
    <s v="F$1154"/>
    <s v="F$1154:F$1169"/>
    <n v="1154"/>
    <n v="1169"/>
  </r>
  <r>
    <n v="3246"/>
    <m/>
    <x v="13"/>
    <x v="4"/>
    <x v="4"/>
    <n v="4.78"/>
    <n v="13"/>
    <s v="Среднее по краю на 01.01.2024"/>
    <n v="8"/>
    <s v="Среднее по РФ на 01.01.2024"/>
    <n v="17"/>
    <s v="Среднее по ЮФО на 01.01.2024"/>
    <n v="17"/>
    <n v="13"/>
    <s v="F$1154"/>
    <s v="F$1154:F$1169"/>
    <n v="1154"/>
    <n v="1169"/>
  </r>
  <r>
    <n v="3247"/>
    <m/>
    <x v="14"/>
    <x v="4"/>
    <x v="4"/>
    <n v="10.64"/>
    <n v="4"/>
    <s v="Среднее по краю на 01.01.2024"/>
    <n v="8"/>
    <s v="Среднее по РФ на 01.01.2024"/>
    <n v="17"/>
    <s v="Среднее по ЮФО на 01.01.2024"/>
    <n v="17"/>
    <n v="4"/>
    <s v="F$1154"/>
    <s v="F$1154:F$1169"/>
    <n v="1154"/>
    <n v="1169"/>
  </r>
  <r>
    <n v="3248"/>
    <m/>
    <x v="15"/>
    <x v="4"/>
    <x v="4"/>
    <n v="8.5500000000000007"/>
    <n v="7"/>
    <s v="Среднее по краю на 01.01.2024"/>
    <n v="8"/>
    <s v="Среднее по РФ на 01.01.2024"/>
    <n v="17"/>
    <s v="Среднее по ЮФО на 01.01.2024"/>
    <n v="17"/>
    <n v="7"/>
    <s v="F$1154"/>
    <s v="F$1154:F$1169"/>
    <n v="1154"/>
    <n v="1169"/>
  </r>
  <r>
    <n v="3249"/>
    <m/>
    <x v="0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50"/>
    <m/>
    <x v="1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51"/>
    <m/>
    <x v="2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53"/>
    <m/>
    <x v="3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54"/>
    <m/>
    <x v="4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55"/>
    <m/>
    <x v="5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56"/>
    <m/>
    <x v="6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57"/>
    <m/>
    <x v="7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58"/>
    <m/>
    <x v="8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59"/>
    <m/>
    <x v="9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60"/>
    <m/>
    <x v="10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61"/>
    <m/>
    <x v="11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62"/>
    <m/>
    <x v="12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63"/>
    <m/>
    <x v="13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64"/>
    <m/>
    <x v="14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65"/>
    <m/>
    <x v="15"/>
    <x v="5"/>
    <x v="4"/>
    <m/>
    <m/>
    <s v="Среднее по краю на 01.01.2024"/>
    <m/>
    <s v="Среднее по РФ на 01.01.2024"/>
    <m/>
    <s v="Среднее по ЮФО на 01.01.2024"/>
    <m/>
    <e v="#N/A"/>
    <s v="F$1170"/>
    <s v="F$1170:F$1185"/>
    <n v="1170"/>
    <n v="1185"/>
  </r>
  <r>
    <n v="3266"/>
    <m/>
    <x v="0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67"/>
    <m/>
    <x v="1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68"/>
    <m/>
    <x v="2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69"/>
    <m/>
    <x v="3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70"/>
    <m/>
    <x v="4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71"/>
    <m/>
    <x v="5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72"/>
    <m/>
    <x v="6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73"/>
    <m/>
    <x v="7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74"/>
    <m/>
    <x v="8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75"/>
    <m/>
    <x v="9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76"/>
    <m/>
    <x v="10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77"/>
    <m/>
    <x v="11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78"/>
    <m/>
    <x v="12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79"/>
    <m/>
    <x v="13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80"/>
    <m/>
    <x v="14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81"/>
    <m/>
    <x v="15"/>
    <x v="6"/>
    <x v="4"/>
    <m/>
    <m/>
    <s v="Среднее по краю на 01.01.2024"/>
    <m/>
    <s v="Среднее по РФ на 01.01.2024"/>
    <m/>
    <s v="Среднее по ЮФО на 01.01.2024"/>
    <m/>
    <e v="#N/A"/>
    <s v="F$1186"/>
    <s v="F$1186:F$1201"/>
    <n v="1186"/>
    <n v="1201"/>
  </r>
  <r>
    <n v="3283"/>
    <m/>
    <x v="0"/>
    <x v="7"/>
    <x v="4"/>
    <n v="15.8"/>
    <n v="2"/>
    <s v="Среднее по краю на 01.01.2024"/>
    <n v="12"/>
    <s v="Среднее по РФ на 01.01.2024"/>
    <n v="29"/>
    <s v="Среднее по ЮФО на 01.01.2024"/>
    <n v="27"/>
    <n v="2"/>
    <s v="F$1202"/>
    <s v="F$1202:F$1217"/>
    <n v="1202"/>
    <n v="1217"/>
  </r>
  <r>
    <n v="3284"/>
    <m/>
    <x v="1"/>
    <x v="7"/>
    <x v="4"/>
    <n v="16.899999999999999"/>
    <n v="1"/>
    <s v="Среднее по краю на 01.01.2024"/>
    <n v="12"/>
    <s v="Среднее по РФ на 01.01.2024"/>
    <n v="29"/>
    <s v="Среднее по ЮФО на 01.01.2024"/>
    <n v="27"/>
    <n v="1"/>
    <s v="F$1202"/>
    <s v="F$1202:F$1217"/>
    <n v="1202"/>
    <n v="1217"/>
  </r>
  <r>
    <n v="3285"/>
    <m/>
    <x v="2"/>
    <x v="7"/>
    <x v="4"/>
    <n v="12.7"/>
    <n v="4"/>
    <s v="Среднее по краю на 01.01.2024"/>
    <n v="12"/>
    <s v="Среднее по РФ на 01.01.2024"/>
    <n v="29"/>
    <s v="Среднее по ЮФО на 01.01.2024"/>
    <n v="27"/>
    <n v="4"/>
    <s v="F$1202"/>
    <s v="F$1202:F$1217"/>
    <n v="1202"/>
    <n v="1217"/>
  </r>
  <r>
    <n v="3286"/>
    <m/>
    <x v="3"/>
    <x v="7"/>
    <x v="4"/>
    <n v="12"/>
    <n v="7"/>
    <s v="Среднее по краю на 01.01.2024"/>
    <n v="12"/>
    <s v="Среднее по РФ на 01.01.2024"/>
    <n v="29"/>
    <s v="Среднее по ЮФО на 01.01.2024"/>
    <n v="27"/>
    <n v="7"/>
    <s v="F$1202"/>
    <s v="F$1202:F$1217"/>
    <n v="1202"/>
    <n v="1217"/>
  </r>
  <r>
    <n v="3287"/>
    <m/>
    <x v="4"/>
    <x v="7"/>
    <x v="4"/>
    <n v="8.6999999999999993"/>
    <n v="10"/>
    <s v="Среднее по краю на 01.01.2024"/>
    <n v="12"/>
    <s v="Среднее по РФ на 01.01.2024"/>
    <n v="29"/>
    <s v="Среднее по ЮФО на 01.01.2024"/>
    <n v="27"/>
    <n v="10"/>
    <s v="F$1202"/>
    <s v="F$1202:F$1217"/>
    <n v="1202"/>
    <n v="1217"/>
  </r>
  <r>
    <n v="3288"/>
    <m/>
    <x v="5"/>
    <x v="7"/>
    <x v="4"/>
    <n v="9.5"/>
    <n v="9"/>
    <s v="Среднее по краю на 01.01.2024"/>
    <n v="12"/>
    <s v="Среднее по РФ на 01.01.2024"/>
    <n v="29"/>
    <s v="Среднее по ЮФО на 01.01.2024"/>
    <n v="27"/>
    <n v="9"/>
    <s v="F$1202"/>
    <s v="F$1202:F$1217"/>
    <n v="1202"/>
    <n v="1217"/>
  </r>
  <r>
    <n v="3289"/>
    <m/>
    <x v="6"/>
    <x v="7"/>
    <x v="4"/>
    <n v="10.8"/>
    <n v="8"/>
    <s v="Среднее по краю на 01.01.2024"/>
    <n v="12"/>
    <s v="Среднее по РФ на 01.01.2024"/>
    <n v="29"/>
    <s v="Среднее по ЮФО на 01.01.2024"/>
    <n v="27"/>
    <n v="8"/>
    <s v="F$1202"/>
    <s v="F$1202:F$1217"/>
    <n v="1202"/>
    <n v="1217"/>
  </r>
  <r>
    <n v="3290"/>
    <m/>
    <x v="7"/>
    <x v="7"/>
    <x v="4"/>
    <n v="12.6"/>
    <n v="5"/>
    <s v="Среднее по краю на 01.01.2024"/>
    <n v="12"/>
    <s v="Среднее по РФ на 01.01.2024"/>
    <n v="29"/>
    <s v="Среднее по ЮФО на 01.01.2024"/>
    <n v="27"/>
    <n v="5"/>
    <s v="F$1202"/>
    <s v="F$1202:F$1217"/>
    <n v="1202"/>
    <n v="1217"/>
  </r>
  <r>
    <n v="3291"/>
    <m/>
    <x v="8"/>
    <x v="7"/>
    <x v="4"/>
    <n v="3.5"/>
    <n v="16"/>
    <s v="Среднее по краю на 01.01.2024"/>
    <n v="12"/>
    <s v="Среднее по РФ на 01.01.2024"/>
    <n v="29"/>
    <s v="Среднее по ЮФО на 01.01.2024"/>
    <n v="27"/>
    <n v="16"/>
    <s v="F$1202"/>
    <s v="F$1202:F$1217"/>
    <n v="1202"/>
    <n v="1217"/>
  </r>
  <r>
    <n v="3292"/>
    <m/>
    <x v="9"/>
    <x v="7"/>
    <x v="4"/>
    <n v="3.9"/>
    <n v="15"/>
    <s v="Среднее по краю на 01.01.2024"/>
    <n v="12"/>
    <s v="Среднее по РФ на 01.01.2024"/>
    <n v="29"/>
    <s v="Среднее по ЮФО на 01.01.2024"/>
    <n v="27"/>
    <n v="15"/>
    <s v="F$1202"/>
    <s v="F$1202:F$1217"/>
    <n v="1202"/>
    <n v="1217"/>
  </r>
  <r>
    <n v="3293"/>
    <m/>
    <x v="10"/>
    <x v="7"/>
    <x v="4"/>
    <n v="6.73"/>
    <n v="13"/>
    <s v="Среднее по краю на 01.01.2024"/>
    <n v="12"/>
    <s v="Среднее по РФ на 01.01.2024"/>
    <n v="29"/>
    <s v="Среднее по ЮФО на 01.01.2024"/>
    <n v="27"/>
    <n v="13"/>
    <s v="F$1202"/>
    <s v="F$1202:F$1217"/>
    <n v="1202"/>
    <n v="1217"/>
  </r>
  <r>
    <n v="3294"/>
    <m/>
    <x v="11"/>
    <x v="7"/>
    <x v="4"/>
    <n v="4.6399999999999997"/>
    <n v="14"/>
    <s v="Среднее по краю на 01.01.2024"/>
    <n v="12"/>
    <s v="Среднее по РФ на 01.01.2024"/>
    <n v="29"/>
    <s v="Среднее по ЮФО на 01.01.2024"/>
    <n v="27"/>
    <n v="14"/>
    <s v="F$1202"/>
    <s v="F$1202:F$1217"/>
    <n v="1202"/>
    <n v="1217"/>
  </r>
  <r>
    <n v="3295"/>
    <m/>
    <x v="12"/>
    <x v="7"/>
    <x v="4"/>
    <n v="14.08"/>
    <n v="3"/>
    <s v="Среднее по краю на 01.01.2024"/>
    <n v="12"/>
    <s v="Среднее по РФ на 01.01.2024"/>
    <n v="29"/>
    <s v="Среднее по ЮФО на 01.01.2024"/>
    <n v="27"/>
    <n v="3"/>
    <s v="F$1202"/>
    <s v="F$1202:F$1217"/>
    <n v="1202"/>
    <n v="1217"/>
  </r>
  <r>
    <n v="3296"/>
    <m/>
    <x v="13"/>
    <x v="7"/>
    <x v="4"/>
    <n v="12.39"/>
    <n v="6"/>
    <s v="Среднее по краю на 01.01.2024"/>
    <n v="12"/>
    <s v="Среднее по РФ на 01.01.2024"/>
    <n v="29"/>
    <s v="Среднее по ЮФО на 01.01.2024"/>
    <n v="27"/>
    <n v="6"/>
    <s v="F$1202"/>
    <s v="F$1202:F$1217"/>
    <n v="1202"/>
    <n v="1217"/>
  </r>
  <r>
    <n v="3297"/>
    <m/>
    <x v="14"/>
    <x v="7"/>
    <x v="4"/>
    <n v="7.98"/>
    <n v="11"/>
    <s v="Среднее по краю на 01.01.2024"/>
    <n v="12"/>
    <s v="Среднее по РФ на 01.01.2024"/>
    <n v="29"/>
    <s v="Среднее по ЮФО на 01.01.2024"/>
    <n v="27"/>
    <n v="11"/>
    <s v="F$1202"/>
    <s v="F$1202:F$1217"/>
    <n v="1202"/>
    <n v="1217"/>
  </r>
  <r>
    <n v="3298"/>
    <m/>
    <x v="15"/>
    <x v="7"/>
    <x v="4"/>
    <n v="6.84"/>
    <n v="12"/>
    <s v="Среднее по краю на 01.01.2024"/>
    <n v="12"/>
    <s v="Среднее по РФ на 01.01.2024"/>
    <n v="29"/>
    <s v="Среднее по ЮФО на 01.01.2024"/>
    <n v="27"/>
    <n v="12"/>
    <s v="F$1202"/>
    <s v="F$1202:F$1217"/>
    <n v="1202"/>
    <n v="1217"/>
  </r>
  <r>
    <n v="3299"/>
    <m/>
    <x v="0"/>
    <x v="8"/>
    <x v="4"/>
    <n v="22"/>
    <n v="13"/>
    <s v="Среднее по краю на 01.01.2024"/>
    <n v="50"/>
    <s v="Среднее по РФ на 01.01.2024"/>
    <n v="40"/>
    <s v="Среднее по ЮФО на 01.01.2024"/>
    <n v="32"/>
    <n v="13"/>
    <s v="F$1218"/>
    <s v="F$1218:F$1233"/>
    <n v="1218"/>
    <n v="1233"/>
  </r>
  <r>
    <n v="3300"/>
    <m/>
    <x v="1"/>
    <x v="8"/>
    <x v="4"/>
    <n v="13"/>
    <n v="14"/>
    <s v="Среднее по краю на 01.01.2024"/>
    <n v="50"/>
    <s v="Среднее по РФ на 01.01.2024"/>
    <n v="40"/>
    <s v="Среднее по ЮФО на 01.01.2024"/>
    <n v="32"/>
    <n v="14"/>
    <s v="F$1218"/>
    <s v="F$1218:F$1233"/>
    <n v="1218"/>
    <n v="1233"/>
  </r>
  <r>
    <n v="3301"/>
    <m/>
    <x v="2"/>
    <x v="8"/>
    <x v="4"/>
    <n v="7.7"/>
    <n v="16"/>
    <s v="Среднее по краю на 01.01.2024"/>
    <n v="50"/>
    <s v="Среднее по РФ на 01.01.2024"/>
    <n v="40"/>
    <s v="Среднее по ЮФО на 01.01.2024"/>
    <n v="32"/>
    <n v="16"/>
    <s v="F$1218"/>
    <s v="F$1218:F$1233"/>
    <n v="1218"/>
    <n v="1233"/>
  </r>
  <r>
    <n v="3302"/>
    <m/>
    <x v="3"/>
    <x v="8"/>
    <x v="4"/>
    <n v="87"/>
    <n v="8"/>
    <s v="Среднее по краю на 01.01.2024"/>
    <n v="50"/>
    <s v="Среднее по РФ на 01.01.2024"/>
    <n v="40"/>
    <s v="Среднее по ЮФО на 01.01.2024"/>
    <n v="32"/>
    <n v="8"/>
    <s v="F$1218"/>
    <s v="F$1218:F$1233"/>
    <n v="1218"/>
    <n v="1233"/>
  </r>
  <r>
    <n v="3303"/>
    <m/>
    <x v="4"/>
    <x v="8"/>
    <x v="4"/>
    <n v="102"/>
    <n v="6"/>
    <s v="Среднее по краю на 01.01.2024"/>
    <n v="50"/>
    <s v="Среднее по РФ на 01.01.2024"/>
    <n v="40"/>
    <s v="Среднее по ЮФО на 01.01.2024"/>
    <n v="32"/>
    <n v="6"/>
    <s v="F$1218"/>
    <s v="F$1218:F$1233"/>
    <n v="1218"/>
    <n v="1233"/>
  </r>
  <r>
    <n v="3304"/>
    <m/>
    <x v="5"/>
    <x v="8"/>
    <x v="4"/>
    <n v="24.8"/>
    <n v="12"/>
    <s v="Среднее по краю на 01.01.2024"/>
    <n v="50"/>
    <s v="Среднее по РФ на 01.01.2024"/>
    <n v="40"/>
    <s v="Среднее по ЮФО на 01.01.2024"/>
    <n v="32"/>
    <n v="12"/>
    <s v="F$1218"/>
    <s v="F$1218:F$1233"/>
    <n v="1218"/>
    <n v="1233"/>
  </r>
  <r>
    <n v="3305"/>
    <m/>
    <x v="6"/>
    <x v="8"/>
    <x v="4"/>
    <n v="120"/>
    <n v="2"/>
    <s v="Среднее по краю на 01.01.2024"/>
    <n v="50"/>
    <s v="Среднее по РФ на 01.01.2024"/>
    <n v="40"/>
    <s v="Среднее по ЮФО на 01.01.2024"/>
    <n v="32"/>
    <n v="2"/>
    <s v="F$1218"/>
    <s v="F$1218:F$1233"/>
    <n v="1218"/>
    <n v="1233"/>
  </r>
  <r>
    <n v="3306"/>
    <m/>
    <x v="7"/>
    <x v="8"/>
    <x v="4"/>
    <n v="57"/>
    <n v="11"/>
    <s v="Среднее по краю на 01.01.2024"/>
    <n v="50"/>
    <s v="Среднее по РФ на 01.01.2024"/>
    <n v="40"/>
    <s v="Среднее по ЮФО на 01.01.2024"/>
    <n v="32"/>
    <n v="11"/>
    <s v="F$1218"/>
    <s v="F$1218:F$1233"/>
    <n v="1218"/>
    <n v="1233"/>
  </r>
  <r>
    <n v="3307"/>
    <m/>
    <x v="8"/>
    <x v="8"/>
    <x v="4"/>
    <n v="118"/>
    <n v="3"/>
    <s v="Среднее по краю на 01.01.2024"/>
    <n v="50"/>
    <s v="Среднее по РФ на 01.01.2024"/>
    <n v="40"/>
    <s v="Среднее по ЮФО на 01.01.2024"/>
    <n v="32"/>
    <n v="3"/>
    <s v="F$1218"/>
    <s v="F$1218:F$1233"/>
    <n v="1218"/>
    <n v="1233"/>
  </r>
  <r>
    <n v="3308"/>
    <m/>
    <x v="9"/>
    <x v="8"/>
    <x v="4"/>
    <n v="11"/>
    <n v="15"/>
    <s v="Среднее по краю на 01.01.2024"/>
    <n v="50"/>
    <s v="Среднее по РФ на 01.01.2024"/>
    <n v="40"/>
    <s v="Среднее по ЮФО на 01.01.2024"/>
    <n v="32"/>
    <n v="15"/>
    <s v="F$1218"/>
    <s v="F$1218:F$1233"/>
    <n v="1218"/>
    <n v="1233"/>
  </r>
  <r>
    <n v="3309"/>
    <m/>
    <x v="10"/>
    <x v="8"/>
    <x v="4"/>
    <n v="89"/>
    <n v="7"/>
    <s v="Среднее по краю на 01.01.2024"/>
    <n v="50"/>
    <s v="Среднее по РФ на 01.01.2024"/>
    <n v="40"/>
    <s v="Среднее по ЮФО на 01.01.2024"/>
    <n v="32"/>
    <n v="7"/>
    <s v="F$1218"/>
    <s v="F$1218:F$1233"/>
    <n v="1218"/>
    <n v="1233"/>
  </r>
  <r>
    <n v="3310"/>
    <m/>
    <x v="11"/>
    <x v="8"/>
    <x v="4"/>
    <n v="60"/>
    <n v="10"/>
    <s v="Среднее по краю на 01.01.2024"/>
    <n v="50"/>
    <s v="Среднее по РФ на 01.01.2024"/>
    <n v="40"/>
    <s v="Среднее по ЮФО на 01.01.2024"/>
    <n v="32"/>
    <n v="10"/>
    <s v="F$1218"/>
    <s v="F$1218:F$1233"/>
    <n v="1218"/>
    <n v="1233"/>
  </r>
  <r>
    <n v="3311"/>
    <m/>
    <x v="12"/>
    <x v="8"/>
    <x v="4"/>
    <n v="115"/>
    <n v="4"/>
    <s v="Среднее по краю на 01.01.2024"/>
    <n v="50"/>
    <s v="Среднее по РФ на 01.01.2024"/>
    <n v="40"/>
    <s v="Среднее по ЮФО на 01.01.2024"/>
    <n v="32"/>
    <n v="4"/>
    <s v="F$1218"/>
    <s v="F$1218:F$1233"/>
    <n v="1218"/>
    <n v="1233"/>
  </r>
  <r>
    <n v="3312"/>
    <m/>
    <x v="13"/>
    <x v="8"/>
    <x v="4"/>
    <n v="114"/>
    <n v="5"/>
    <s v="Среднее по краю на 01.01.2024"/>
    <n v="50"/>
    <s v="Среднее по РФ на 01.01.2024"/>
    <n v="40"/>
    <s v="Среднее по ЮФО на 01.01.2024"/>
    <n v="32"/>
    <n v="5"/>
    <s v="F$1218"/>
    <s v="F$1218:F$1233"/>
    <n v="1218"/>
    <n v="1233"/>
  </r>
  <r>
    <n v="3313"/>
    <m/>
    <x v="14"/>
    <x v="8"/>
    <x v="4"/>
    <n v="72"/>
    <n v="9"/>
    <s v="Среднее по краю на 01.01.2024"/>
    <n v="50"/>
    <s v="Среднее по РФ на 01.01.2024"/>
    <n v="40"/>
    <s v="Среднее по ЮФО на 01.01.2024"/>
    <n v="32"/>
    <n v="9"/>
    <s v="F$1218"/>
    <s v="F$1218:F$1233"/>
    <n v="1218"/>
    <n v="1233"/>
  </r>
  <r>
    <n v="3314"/>
    <m/>
    <x v="15"/>
    <x v="8"/>
    <x v="4"/>
    <n v="153"/>
    <n v="1"/>
    <s v="Среднее по краю на 01.01.2024"/>
    <n v="50"/>
    <s v="Среднее по РФ на 01.01.2024"/>
    <n v="40"/>
    <s v="Среднее по ЮФО на 01.01.2024"/>
    <n v="32"/>
    <n v="1"/>
    <s v="F$1218"/>
    <s v="F$1218:F$1233"/>
    <n v="1218"/>
    <n v="1233"/>
  </r>
  <r>
    <n v="3315"/>
    <m/>
    <x v="0"/>
    <x v="9"/>
    <x v="4"/>
    <n v="1.8"/>
    <n v="0"/>
    <s v="Среднее по краю на 01.01.2024"/>
    <n v="0.7"/>
    <s v="Среднее по РФ на 01.01.2024"/>
    <n v="16"/>
    <s v="Среднее по ЮФО на 01.01.2024"/>
    <n v="27"/>
    <n v="1"/>
    <s v="F$1234"/>
    <s v="F$1234:F$1249"/>
    <n v="1234"/>
    <n v="1249"/>
  </r>
  <r>
    <n v="3316"/>
    <m/>
    <x v="1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17"/>
    <m/>
    <x v="2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18"/>
    <m/>
    <x v="3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19"/>
    <m/>
    <x v="4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20"/>
    <m/>
    <x v="5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21"/>
    <m/>
    <x v="6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22"/>
    <m/>
    <x v="7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23"/>
    <m/>
    <x v="8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24"/>
    <m/>
    <x v="9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25"/>
    <m/>
    <x v="10"/>
    <x v="9"/>
    <x v="4"/>
    <n v="1"/>
    <n v="0"/>
    <s v="Среднее по краю на 01.01.2024"/>
    <n v="0.7"/>
    <s v="Среднее по РФ на 01.01.2024"/>
    <n v="16"/>
    <s v="Среднее по ЮФО на 01.01.2024"/>
    <n v="27"/>
    <n v="2"/>
    <s v="F$1234"/>
    <s v="F$1234:F$1249"/>
    <n v="1234"/>
    <n v="1249"/>
  </r>
  <r>
    <n v="3326"/>
    <m/>
    <x v="11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27"/>
    <m/>
    <x v="12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28"/>
    <m/>
    <x v="13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29"/>
    <m/>
    <x v="14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30"/>
    <m/>
    <x v="15"/>
    <x v="9"/>
    <x v="4"/>
    <n v="0"/>
    <n v="0"/>
    <s v="Среднее по краю на 01.01.2024"/>
    <n v="0.7"/>
    <s v="Среднее по РФ на 01.01.2024"/>
    <n v="16"/>
    <s v="Среднее по ЮФО на 01.01.2024"/>
    <n v="27"/>
    <n v="3"/>
    <s v="F$1234"/>
    <s v="F$1234:F$1249"/>
    <n v="1234"/>
    <n v="1249"/>
  </r>
  <r>
    <n v="3331"/>
    <m/>
    <x v="0"/>
    <x v="10"/>
    <x v="4"/>
    <n v="30"/>
    <n v="1"/>
    <s v="Среднее по краю на 01.01.2024"/>
    <n v="18"/>
    <s v="Среднее по РФ на 01.01.2024"/>
    <n v="26"/>
    <s v="Среднее по ЮФО на 01.01.2024"/>
    <n v="27"/>
    <n v="1"/>
    <s v="F$1250"/>
    <s v="F$1250:F$1265"/>
    <n v="1250"/>
    <n v="1265"/>
  </r>
  <r>
    <n v="3332"/>
    <m/>
    <x v="1"/>
    <x v="10"/>
    <x v="4"/>
    <n v="10"/>
    <n v="11"/>
    <s v="Среднее по краю на 01.01.2024"/>
    <n v="18"/>
    <s v="Среднее по РФ на 01.01.2024"/>
    <n v="26"/>
    <s v="Среднее по ЮФО на 01.01.2024"/>
    <n v="27"/>
    <n v="11"/>
    <s v="F$1250"/>
    <s v="F$1250:F$1265"/>
    <n v="1250"/>
    <n v="1265"/>
  </r>
  <r>
    <n v="3333"/>
    <m/>
    <x v="2"/>
    <x v="10"/>
    <x v="4"/>
    <n v="3"/>
    <n v="12"/>
    <s v="Среднее по краю на 01.01.2024"/>
    <n v="18"/>
    <s v="Среднее по РФ на 01.01.2024"/>
    <n v="26"/>
    <s v="Среднее по ЮФО на 01.01.2024"/>
    <n v="27"/>
    <n v="12"/>
    <s v="F$1250"/>
    <s v="F$1250:F$1265"/>
    <n v="1250"/>
    <n v="1265"/>
  </r>
  <r>
    <n v="3334"/>
    <m/>
    <x v="3"/>
    <x v="10"/>
    <x v="4"/>
    <n v="15"/>
    <n v="9"/>
    <s v="Среднее по краю на 01.01.2024"/>
    <n v="18"/>
    <s v="Среднее по РФ на 01.01.2024"/>
    <n v="26"/>
    <s v="Среднее по ЮФО на 01.01.2024"/>
    <n v="27"/>
    <n v="9"/>
    <s v="F$1250"/>
    <s v="F$1250:F$1265"/>
    <n v="1250"/>
    <n v="1265"/>
  </r>
  <r>
    <n v="3335"/>
    <m/>
    <x v="4"/>
    <x v="10"/>
    <x v="4"/>
    <n v="18"/>
    <n v="7"/>
    <s v="Среднее по краю на 01.01.2024"/>
    <n v="18"/>
    <s v="Среднее по РФ на 01.01.2024"/>
    <n v="26"/>
    <s v="Среднее по ЮФО на 01.01.2024"/>
    <n v="27"/>
    <n v="7"/>
    <s v="F$1250"/>
    <s v="F$1250:F$1265"/>
    <n v="1250"/>
    <n v="1265"/>
  </r>
  <r>
    <n v="3336"/>
    <m/>
    <x v="5"/>
    <x v="10"/>
    <x v="4"/>
    <n v="11"/>
    <n v="10"/>
    <s v="Среднее по краю на 01.01.2024"/>
    <n v="18"/>
    <s v="Среднее по РФ на 01.01.2024"/>
    <n v="26"/>
    <s v="Среднее по ЮФО на 01.01.2024"/>
    <n v="27"/>
    <n v="10"/>
    <s v="F$1250"/>
    <s v="F$1250:F$1265"/>
    <n v="1250"/>
    <n v="1265"/>
  </r>
  <r>
    <n v="3337"/>
    <m/>
    <x v="6"/>
    <x v="10"/>
    <x v="4"/>
    <n v="18"/>
    <n v="7"/>
    <s v="Среднее по краю на 01.01.2024"/>
    <n v="18"/>
    <s v="Среднее по РФ на 01.01.2024"/>
    <n v="26"/>
    <s v="Среднее по ЮФО на 01.01.2024"/>
    <n v="27"/>
    <n v="7"/>
    <s v="F$1250"/>
    <s v="F$1250:F$1265"/>
    <n v="1250"/>
    <n v="1265"/>
  </r>
  <r>
    <n v="3338"/>
    <m/>
    <x v="7"/>
    <x v="10"/>
    <x v="4"/>
    <n v="19"/>
    <n v="6"/>
    <s v="Среднее по краю на 01.01.2024"/>
    <n v="18"/>
    <s v="Среднее по РФ на 01.01.2024"/>
    <n v="26"/>
    <s v="Среднее по ЮФО на 01.01.2024"/>
    <n v="27"/>
    <n v="6"/>
    <s v="F$1250"/>
    <s v="F$1250:F$1265"/>
    <n v="1250"/>
    <n v="1265"/>
  </r>
  <r>
    <n v="3339"/>
    <m/>
    <x v="8"/>
    <x v="10"/>
    <x v="4"/>
    <n v="25"/>
    <n v="3"/>
    <s v="Среднее по краю на 01.01.2024"/>
    <n v="18"/>
    <s v="Среднее по РФ на 01.01.2024"/>
    <n v="26"/>
    <s v="Среднее по ЮФО на 01.01.2024"/>
    <n v="27"/>
    <n v="3"/>
    <s v="F$1250"/>
    <s v="F$1250:F$1265"/>
    <n v="1250"/>
    <n v="1265"/>
  </r>
  <r>
    <n v="3310"/>
    <m/>
    <x v="9"/>
    <x v="10"/>
    <x v="4"/>
    <n v="15"/>
    <n v="9"/>
    <s v="Среднее по краю на 01.01.2024"/>
    <n v="18"/>
    <s v="Среднее по РФ на 01.01.2024"/>
    <n v="26"/>
    <s v="Среднее по ЮФО на 01.01.2024"/>
    <n v="27"/>
    <n v="9"/>
    <s v="F$1250"/>
    <s v="F$1250:F$1265"/>
    <n v="1250"/>
    <n v="1265"/>
  </r>
  <r>
    <n v="3311"/>
    <m/>
    <x v="10"/>
    <x v="10"/>
    <x v="4"/>
    <n v="18"/>
    <n v="7"/>
    <s v="Среднее по краю на 01.01.2024"/>
    <n v="18"/>
    <s v="Среднее по РФ на 01.01.2024"/>
    <n v="26"/>
    <s v="Среднее по ЮФО на 01.01.2024"/>
    <n v="27"/>
    <n v="7"/>
    <s v="F$1250"/>
    <s v="F$1250:F$1265"/>
    <n v="1250"/>
    <n v="1265"/>
  </r>
  <r>
    <n v="3312"/>
    <m/>
    <x v="11"/>
    <x v="10"/>
    <x v="4"/>
    <n v="17"/>
    <n v="8"/>
    <s v="Среднее по краю на 01.01.2024"/>
    <n v="18"/>
    <s v="Среднее по РФ на 01.01.2024"/>
    <n v="26"/>
    <s v="Среднее по ЮФО на 01.01.2024"/>
    <n v="27"/>
    <n v="8"/>
    <s v="F$1250"/>
    <s v="F$1250:F$1265"/>
    <n v="1250"/>
    <n v="1265"/>
  </r>
  <r>
    <n v="3313"/>
    <m/>
    <x v="12"/>
    <x v="10"/>
    <x v="4"/>
    <n v="22"/>
    <n v="5"/>
    <s v="Среднее по краю на 01.01.2024"/>
    <n v="18"/>
    <s v="Среднее по РФ на 01.01.2024"/>
    <n v="26"/>
    <s v="Среднее по ЮФО на 01.01.2024"/>
    <n v="27"/>
    <n v="5"/>
    <s v="F$1250"/>
    <s v="F$1250:F$1265"/>
    <n v="1250"/>
    <n v="1265"/>
  </r>
  <r>
    <n v="3314"/>
    <m/>
    <x v="13"/>
    <x v="10"/>
    <x v="4"/>
    <n v="24"/>
    <n v="4"/>
    <s v="Среднее по краю на 01.01.2024"/>
    <n v="18"/>
    <s v="Среднее по РФ на 01.01.2024"/>
    <n v="26"/>
    <s v="Среднее по ЮФО на 01.01.2024"/>
    <n v="27"/>
    <n v="4"/>
    <s v="F$1250"/>
    <s v="F$1250:F$1265"/>
    <n v="1250"/>
    <n v="1265"/>
  </r>
  <r>
    <n v="3315"/>
    <m/>
    <x v="14"/>
    <x v="10"/>
    <x v="4"/>
    <n v="27"/>
    <n v="2"/>
    <s v="Среднее по краю на 01.01.2024"/>
    <n v="18"/>
    <s v="Среднее по РФ на 01.01.2024"/>
    <n v="26"/>
    <s v="Среднее по ЮФО на 01.01.2024"/>
    <n v="27"/>
    <n v="2"/>
    <s v="F$1250"/>
    <s v="F$1250:F$1265"/>
    <n v="1250"/>
    <n v="1265"/>
  </r>
  <r>
    <n v="3316"/>
    <m/>
    <x v="15"/>
    <x v="10"/>
    <x v="4"/>
    <n v="18"/>
    <n v="7"/>
    <s v="Среднее по краю на 01.01.2024"/>
    <n v="18"/>
    <s v="Среднее по РФ на 01.01.2024"/>
    <n v="26"/>
    <s v="Среднее по ЮФО на 01.01.2024"/>
    <n v="27"/>
    <n v="7"/>
    <s v="F$1250"/>
    <s v="F$1250:F$1265"/>
    <n v="1250"/>
    <n v="1265"/>
  </r>
  <r>
    <n v="3317"/>
    <m/>
    <x v="0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18"/>
    <m/>
    <x v="1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19"/>
    <m/>
    <x v="2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20"/>
    <m/>
    <x v="3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21"/>
    <m/>
    <x v="4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20"/>
    <m/>
    <x v="5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23"/>
    <m/>
    <x v="6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24"/>
    <m/>
    <x v="7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25"/>
    <m/>
    <x v="8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26"/>
    <m/>
    <x v="9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27"/>
    <m/>
    <x v="10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28"/>
    <m/>
    <x v="11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29"/>
    <m/>
    <x v="12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30"/>
    <m/>
    <x v="13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31"/>
    <m/>
    <x v="14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32"/>
    <m/>
    <x v="15"/>
    <x v="11"/>
    <x v="4"/>
    <m/>
    <m/>
    <s v="Среднее по краю на 01.01.2024"/>
    <m/>
    <s v="Среднее по РФ на 01.01.2024"/>
    <m/>
    <s v="Среднее по ЮФО на 01.01.2024"/>
    <m/>
    <e v="#N/A"/>
    <s v="F$1266"/>
    <s v="F$1266:F$1281"/>
    <n v="1266"/>
    <n v="1281"/>
  </r>
  <r>
    <n v="3333"/>
    <m/>
    <x v="0"/>
    <x v="12"/>
    <x v="4"/>
    <n v="2"/>
    <n v="1"/>
    <s v="Среднее по краю на 01.01.2024"/>
    <n v="0.3"/>
    <s v="Среднее по РФ на 01.01.2024"/>
    <n v="7"/>
    <s v="Среднее по ЮФО на 01.01.2024"/>
    <n v="9"/>
    <n v="1"/>
    <s v="F$1282"/>
    <s v="F$1282:F$1297"/>
    <n v="1282"/>
    <n v="1297"/>
  </r>
  <r>
    <n v="3334"/>
    <m/>
    <x v="1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35"/>
    <m/>
    <x v="2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36"/>
    <m/>
    <x v="3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37"/>
    <m/>
    <x v="4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38"/>
    <m/>
    <x v="5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39"/>
    <m/>
    <x v="6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40"/>
    <m/>
    <x v="7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41"/>
    <m/>
    <x v="8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42"/>
    <m/>
    <x v="9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43"/>
    <m/>
    <x v="10"/>
    <x v="12"/>
    <x v="4"/>
    <n v="1"/>
    <n v="2"/>
    <s v="Среднее по краю на 01.01.2024"/>
    <n v="0.3"/>
    <s v="Среднее по РФ на 01.01.2024"/>
    <n v="7"/>
    <s v="Среднее по ЮФО на 01.01.2024"/>
    <n v="9"/>
    <n v="2"/>
    <s v="F$1282"/>
    <s v="F$1282:F$1297"/>
    <n v="1282"/>
    <n v="1297"/>
  </r>
  <r>
    <n v="3344"/>
    <m/>
    <x v="11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45"/>
    <m/>
    <x v="12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46"/>
    <m/>
    <x v="13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47"/>
    <m/>
    <x v="14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48"/>
    <m/>
    <x v="15"/>
    <x v="12"/>
    <x v="4"/>
    <n v="0"/>
    <n v="0"/>
    <s v="Среднее по краю на 01.01.2024"/>
    <n v="0.3"/>
    <s v="Среднее по РФ на 01.01.2024"/>
    <n v="7"/>
    <s v="Среднее по ЮФО на 01.01.2024"/>
    <n v="9"/>
    <n v="3"/>
    <s v="F$1282"/>
    <s v="F$1282:F$1297"/>
    <n v="1282"/>
    <n v="1297"/>
  </r>
  <r>
    <n v="3349"/>
    <m/>
    <x v="0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50"/>
    <m/>
    <x v="1"/>
    <x v="13"/>
    <x v="4"/>
    <n v="1"/>
    <n v="1"/>
    <s v="Среднее по краю на 01.01.2024"/>
    <n v="0.01"/>
    <s v="Среднее по РФ на 01.01.2024"/>
    <n v="4"/>
    <s v="Среднее по ЮФО на 01.01.2024"/>
    <n v="11"/>
    <n v="1"/>
    <s v="F$1298"/>
    <s v="F$1298:F$1313"/>
    <n v="1298"/>
    <n v="1313"/>
  </r>
  <r>
    <n v="3351"/>
    <m/>
    <x v="2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52"/>
    <m/>
    <x v="3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53"/>
    <m/>
    <x v="4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54"/>
    <m/>
    <x v="5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55"/>
    <m/>
    <x v="6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56"/>
    <m/>
    <x v="7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57"/>
    <m/>
    <x v="8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58"/>
    <m/>
    <x v="9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59"/>
    <m/>
    <x v="10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60"/>
    <m/>
    <x v="11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61"/>
    <m/>
    <x v="12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62"/>
    <m/>
    <x v="13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63"/>
    <m/>
    <x v="14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64"/>
    <m/>
    <x v="15"/>
    <x v="13"/>
    <x v="4"/>
    <n v="0"/>
    <n v="0"/>
    <s v="Среднее по краю на 01.01.2024"/>
    <n v="0.01"/>
    <s v="Среднее по РФ на 01.01.2024"/>
    <n v="4"/>
    <s v="Среднее по ЮФО на 01.01.2024"/>
    <n v="11"/>
    <n v="2"/>
    <s v="F$1298"/>
    <s v="F$1298:F$1313"/>
    <n v="1298"/>
    <n v="1313"/>
  </r>
  <r>
    <n v="3365"/>
    <m/>
    <x v="0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66"/>
    <m/>
    <x v="1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67"/>
    <m/>
    <x v="2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68"/>
    <m/>
    <x v="3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69"/>
    <m/>
    <x v="4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70"/>
    <m/>
    <x v="5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71"/>
    <m/>
    <x v="6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72"/>
    <m/>
    <x v="7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73"/>
    <m/>
    <x v="8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74"/>
    <m/>
    <x v="9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75"/>
    <m/>
    <x v="10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76"/>
    <m/>
    <x v="11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77"/>
    <m/>
    <x v="12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78"/>
    <m/>
    <x v="13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79"/>
    <m/>
    <x v="14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80"/>
    <m/>
    <x v="15"/>
    <x v="14"/>
    <x v="4"/>
    <m/>
    <m/>
    <s v="Среднее по краю на 01.01.2024"/>
    <m/>
    <s v="Среднее по РФ на 01.01.2024"/>
    <m/>
    <s v="Среднее по ЮФО на 01.01.2024"/>
    <m/>
    <e v="#N/A"/>
    <s v="F$1314"/>
    <s v="F$1314:F$1329"/>
    <n v="1314"/>
    <n v="1329"/>
  </r>
  <r>
    <n v="3381"/>
    <m/>
    <x v="0"/>
    <x v="15"/>
    <x v="4"/>
    <n v="137.19999999999999"/>
    <n v="1"/>
    <s v="Среднее по краю на 01.01.2024"/>
    <n v="37"/>
    <s v="Среднее по РФ на 01.01.2024"/>
    <n v="65"/>
    <s v="Среднее по ЮФО на 01.01.2024"/>
    <n v="83"/>
    <n v="1"/>
    <s v="F$1330"/>
    <s v="F$1330:F$1345"/>
    <n v="1330"/>
    <n v="1345"/>
  </r>
  <r>
    <n v="3382"/>
    <m/>
    <x v="1"/>
    <x v="15"/>
    <x v="4"/>
    <n v="81.400000000000006"/>
    <n v="2"/>
    <s v="Среднее по краю на 01.01.2024"/>
    <n v="37"/>
    <s v="Среднее по РФ на 01.01.2024"/>
    <n v="65"/>
    <s v="Среднее по ЮФО на 01.01.2024"/>
    <n v="83"/>
    <n v="2"/>
    <s v="F$1330"/>
    <s v="F$1330:F$1345"/>
    <n v="1330"/>
    <n v="1345"/>
  </r>
  <r>
    <n v="3383"/>
    <m/>
    <x v="2"/>
    <x v="15"/>
    <x v="4"/>
    <n v="38.700000000000003"/>
    <n v="4"/>
    <s v="Среднее по краю на 01.01.2024"/>
    <n v="37"/>
    <s v="Среднее по РФ на 01.01.2024"/>
    <n v="65"/>
    <s v="Среднее по ЮФО на 01.01.2024"/>
    <n v="83"/>
    <n v="4"/>
    <s v="F$1330"/>
    <s v="F$1330:F$1345"/>
    <n v="1330"/>
    <n v="1345"/>
  </r>
  <r>
    <n v="3384"/>
    <m/>
    <x v="3"/>
    <x v="15"/>
    <x v="4"/>
    <n v="17.2"/>
    <n v="13"/>
    <s v="Среднее по краю на 01.01.2024"/>
    <n v="37"/>
    <s v="Среднее по РФ на 01.01.2024"/>
    <n v="65"/>
    <s v="Среднее по ЮФО на 01.01.2024"/>
    <n v="83"/>
    <n v="13"/>
    <s v="F$1330"/>
    <s v="F$1330:F$1345"/>
    <n v="1330"/>
    <n v="1345"/>
  </r>
  <r>
    <n v="3385"/>
    <m/>
    <x v="4"/>
    <x v="15"/>
    <x v="4"/>
    <n v="17.600000000000001"/>
    <n v="12"/>
    <s v="Среднее по краю на 01.01.2024"/>
    <n v="37"/>
    <s v="Среднее по РФ на 01.01.2024"/>
    <n v="65"/>
    <s v="Среднее по ЮФО на 01.01.2024"/>
    <n v="83"/>
    <n v="12"/>
    <s v="F$1330"/>
    <s v="F$1330:F$1345"/>
    <n v="1330"/>
    <n v="1345"/>
  </r>
  <r>
    <n v="3386"/>
    <m/>
    <x v="5"/>
    <x v="15"/>
    <x v="4"/>
    <n v="44.2"/>
    <n v="3"/>
    <s v="Среднее по краю на 01.01.2024"/>
    <n v="37"/>
    <s v="Среднее по РФ на 01.01.2024"/>
    <n v="65"/>
    <s v="Среднее по ЮФО на 01.01.2024"/>
    <n v="83"/>
    <n v="3"/>
    <s v="F$1330"/>
    <s v="F$1330:F$1345"/>
    <n v="1330"/>
    <n v="1345"/>
  </r>
  <r>
    <n v="3387"/>
    <m/>
    <x v="6"/>
    <x v="15"/>
    <x v="4"/>
    <n v="15"/>
    <n v="14"/>
    <s v="Среднее по краю на 01.01.2024"/>
    <n v="37"/>
    <s v="Среднее по РФ на 01.01.2024"/>
    <n v="65"/>
    <s v="Среднее по ЮФО на 01.01.2024"/>
    <n v="83"/>
    <n v="14"/>
    <s v="F$1330"/>
    <s v="F$1330:F$1345"/>
    <n v="1330"/>
    <n v="1345"/>
  </r>
  <r>
    <n v="3388"/>
    <m/>
    <x v="7"/>
    <x v="15"/>
    <x v="4"/>
    <n v="33"/>
    <n v="6"/>
    <s v="Среднее по краю на 01.01.2024"/>
    <n v="37"/>
    <s v="Среднее по РФ на 01.01.2024"/>
    <n v="65"/>
    <s v="Среднее по ЮФО на 01.01.2024"/>
    <n v="83"/>
    <n v="6"/>
    <s v="F$1330"/>
    <s v="F$1330:F$1345"/>
    <n v="1330"/>
    <n v="1345"/>
  </r>
  <r>
    <n v="3389"/>
    <m/>
    <x v="8"/>
    <x v="15"/>
    <x v="4"/>
    <n v="21.2"/>
    <n v="8"/>
    <s v="Среднее по краю на 01.01.2024"/>
    <n v="37"/>
    <s v="Среднее по РФ на 01.01.2024"/>
    <n v="65"/>
    <s v="Среднее по ЮФО на 01.01.2024"/>
    <n v="83"/>
    <n v="8"/>
    <s v="F$1330"/>
    <s v="F$1330:F$1345"/>
    <n v="1330"/>
    <n v="1345"/>
  </r>
  <r>
    <n v="3390"/>
    <m/>
    <x v="9"/>
    <x v="15"/>
    <x v="4"/>
    <n v="14.2"/>
    <n v="15"/>
    <s v="Среднее по краю на 01.01.2024"/>
    <n v="37"/>
    <s v="Среднее по РФ на 01.01.2024"/>
    <n v="65"/>
    <s v="Среднее по ЮФО на 01.01.2024"/>
    <n v="83"/>
    <n v="15"/>
    <s v="F$1330"/>
    <s v="F$1330:F$1345"/>
    <n v="1330"/>
    <n v="1345"/>
  </r>
  <r>
    <n v="3391"/>
    <m/>
    <x v="10"/>
    <x v="15"/>
    <x v="4"/>
    <n v="20.2"/>
    <n v="10"/>
    <s v="Среднее по краю на 01.01.2024"/>
    <n v="37"/>
    <s v="Среднее по РФ на 01.01.2024"/>
    <n v="65"/>
    <s v="Среднее по ЮФО на 01.01.2024"/>
    <n v="83"/>
    <n v="10"/>
    <s v="F$1330"/>
    <s v="F$1330:F$1345"/>
    <n v="1330"/>
    <n v="1345"/>
  </r>
  <r>
    <n v="3392"/>
    <m/>
    <x v="11"/>
    <x v="15"/>
    <x v="4"/>
    <n v="28.3"/>
    <n v="7"/>
    <s v="Среднее по краю на 01.01.2024"/>
    <n v="37"/>
    <s v="Среднее по РФ на 01.01.2024"/>
    <n v="65"/>
    <s v="Среднее по ЮФО на 01.01.2024"/>
    <n v="83"/>
    <n v="7"/>
    <s v="F$1330"/>
    <s v="F$1330:F$1345"/>
    <n v="1330"/>
    <n v="1345"/>
  </r>
  <r>
    <n v="3393"/>
    <m/>
    <x v="12"/>
    <x v="15"/>
    <x v="4"/>
    <n v="19"/>
    <n v="11"/>
    <s v="Среднее по краю на 01.01.2024"/>
    <n v="37"/>
    <s v="Среднее по РФ на 01.01.2024"/>
    <n v="65"/>
    <s v="Среднее по ЮФО на 01.01.2024"/>
    <n v="83"/>
    <n v="11"/>
    <s v="F$1330"/>
    <s v="F$1330:F$1345"/>
    <n v="1330"/>
    <n v="1345"/>
  </r>
  <r>
    <n v="3394"/>
    <m/>
    <x v="13"/>
    <x v="15"/>
    <x v="4"/>
    <n v="20.9"/>
    <n v="9"/>
    <s v="Среднее по краю на 01.01.2024"/>
    <n v="37"/>
    <s v="Среднее по РФ на 01.01.2024"/>
    <n v="65"/>
    <s v="Среднее по ЮФО на 01.01.2024"/>
    <n v="83"/>
    <n v="9"/>
    <s v="F$1330"/>
    <s v="F$1330:F$1345"/>
    <n v="1330"/>
    <n v="1345"/>
  </r>
  <r>
    <n v="3395"/>
    <m/>
    <x v="14"/>
    <x v="15"/>
    <x v="4"/>
    <n v="37.6"/>
    <n v="5"/>
    <s v="Среднее по краю на 01.01.2024"/>
    <n v="37"/>
    <s v="Среднее по РФ на 01.01.2024"/>
    <n v="65"/>
    <s v="Среднее по ЮФО на 01.01.2024"/>
    <n v="83"/>
    <n v="5"/>
    <s v="F$1330"/>
    <s v="F$1330:F$1345"/>
    <n v="1330"/>
    <n v="1345"/>
  </r>
  <r>
    <n v="3396"/>
    <m/>
    <x v="15"/>
    <x v="15"/>
    <x v="4"/>
    <n v="11.7"/>
    <n v="16"/>
    <s v="Среднее по краю на 01.01.2024"/>
    <n v="37"/>
    <s v="Среднее по РФ на 01.01.2024"/>
    <n v="65"/>
    <s v="Среднее по ЮФО на 01.01.2024"/>
    <n v="83"/>
    <n v="16"/>
    <s v="F$1330"/>
    <s v="F$1330:F$1345"/>
    <n v="1330"/>
    <n v="1345"/>
  </r>
  <r>
    <n v="3397"/>
    <m/>
    <x v="0"/>
    <x v="16"/>
    <x v="4"/>
    <n v="1.5"/>
    <n v="2"/>
    <s v="Среднее по краю на 01.01.2024"/>
    <n v="3.8"/>
    <s v="Среднее по РФ на 01.01.2024"/>
    <n v="17"/>
    <s v="Среднее по ЮФО на 01.01.2024"/>
    <n v="22"/>
    <n v="2"/>
    <s v="F$1346"/>
    <s v="F$1346:F$1361"/>
    <n v="1346"/>
    <n v="1361"/>
  </r>
  <r>
    <n v="3398"/>
    <m/>
    <x v="1"/>
    <x v="16"/>
    <x v="4"/>
    <n v="1.6"/>
    <n v="1"/>
    <s v="Среднее по краю на 01.01.2024"/>
    <n v="3.8"/>
    <s v="Среднее по РФ на 01.01.2024"/>
    <n v="17"/>
    <s v="Среднее по ЮФО на 01.01.2024"/>
    <n v="22"/>
    <n v="1"/>
    <s v="F$1346"/>
    <s v="F$1346:F$1361"/>
    <n v="1346"/>
    <n v="1361"/>
  </r>
  <r>
    <n v="3399"/>
    <m/>
    <x v="2"/>
    <x v="16"/>
    <x v="4"/>
    <n v="1.1000000000000001"/>
    <n v="5"/>
    <s v="Среднее по краю на 01.01.2024"/>
    <n v="3.8"/>
    <s v="Среднее по РФ на 01.01.2024"/>
    <n v="17"/>
    <s v="Среднее по ЮФО на 01.01.2024"/>
    <n v="22"/>
    <n v="5"/>
    <s v="F$1346"/>
    <s v="F$1346:F$1361"/>
    <n v="1346"/>
    <n v="1361"/>
  </r>
  <r>
    <n v="3340"/>
    <m/>
    <x v="3"/>
    <x v="16"/>
    <x v="4"/>
    <n v="1.1000000000000001"/>
    <n v="5"/>
    <s v="Среднее по краю на 01.01.2024"/>
    <n v="3.8"/>
    <s v="Среднее по РФ на 01.01.2024"/>
    <n v="17"/>
    <s v="Среднее по ЮФО на 01.01.2024"/>
    <n v="22"/>
    <n v="5"/>
    <s v="F$1346"/>
    <s v="F$1346:F$1361"/>
    <n v="1346"/>
    <n v="1361"/>
  </r>
  <r>
    <n v="3341"/>
    <m/>
    <x v="4"/>
    <x v="16"/>
    <x v="4"/>
    <n v="0.8"/>
    <n v="7"/>
    <s v="Среднее по краю на 01.01.2024"/>
    <n v="3.8"/>
    <s v="Среднее по РФ на 01.01.2024"/>
    <n v="17"/>
    <s v="Среднее по ЮФО на 01.01.2024"/>
    <n v="22"/>
    <n v="7"/>
    <s v="F$1346"/>
    <s v="F$1346:F$1361"/>
    <n v="1346"/>
    <n v="1361"/>
  </r>
  <r>
    <n v="3342"/>
    <m/>
    <x v="5"/>
    <x v="16"/>
    <x v="4"/>
    <n v="0.9"/>
    <n v="6"/>
    <s v="Среднее по краю на 01.01.2024"/>
    <n v="3.8"/>
    <s v="Среднее по РФ на 01.01.2024"/>
    <n v="17"/>
    <s v="Среднее по ЮФО на 01.01.2024"/>
    <n v="22"/>
    <n v="6"/>
    <s v="F$1346"/>
    <s v="F$1346:F$1361"/>
    <n v="1346"/>
    <n v="1361"/>
  </r>
  <r>
    <n v="3343"/>
    <m/>
    <x v="6"/>
    <x v="16"/>
    <x v="4"/>
    <n v="1.1000000000000001"/>
    <n v="5"/>
    <s v="Среднее по краю на 01.01.2024"/>
    <n v="3.8"/>
    <s v="Среднее по РФ на 01.01.2024"/>
    <n v="17"/>
    <s v="Среднее по ЮФО на 01.01.2024"/>
    <n v="22"/>
    <n v="5"/>
    <s v="F$1346"/>
    <s v="F$1346:F$1361"/>
    <n v="1346"/>
    <n v="1361"/>
  </r>
  <r>
    <n v="3344"/>
    <m/>
    <x v="7"/>
    <x v="16"/>
    <x v="4"/>
    <n v="1.2"/>
    <n v="4"/>
    <s v="Среднее по краю на 01.01.2024"/>
    <n v="3.8"/>
    <s v="Среднее по РФ на 01.01.2024"/>
    <n v="17"/>
    <s v="Среднее по ЮФО на 01.01.2024"/>
    <n v="22"/>
    <n v="4"/>
    <s v="F$1346"/>
    <s v="F$1346:F$1361"/>
    <n v="1346"/>
    <n v="1361"/>
  </r>
  <r>
    <n v="3345"/>
    <m/>
    <x v="8"/>
    <x v="16"/>
    <x v="4"/>
    <n v="0.3"/>
    <n v="11"/>
    <s v="Среднее по краю на 01.01.2024"/>
    <n v="3.8"/>
    <s v="Среднее по РФ на 01.01.2024"/>
    <n v="17"/>
    <s v="Среднее по ЮФО на 01.01.2024"/>
    <n v="22"/>
    <n v="11"/>
    <s v="F$1346"/>
    <s v="F$1346:F$1361"/>
    <n v="1346"/>
    <n v="1361"/>
  </r>
  <r>
    <n v="3346"/>
    <m/>
    <x v="9"/>
    <x v="16"/>
    <x v="4"/>
    <n v="0.3"/>
    <n v="11"/>
    <s v="Среднее по краю на 01.01.2024"/>
    <n v="3.8"/>
    <s v="Среднее по РФ на 01.01.2024"/>
    <n v="17"/>
    <s v="Среднее по ЮФО на 01.01.2024"/>
    <n v="22"/>
    <n v="11"/>
    <s v="F$1346"/>
    <s v="F$1346:F$1361"/>
    <n v="1346"/>
    <n v="1361"/>
  </r>
  <r>
    <n v="3347"/>
    <m/>
    <x v="10"/>
    <x v="16"/>
    <x v="4"/>
    <n v="0.6"/>
    <n v="9"/>
    <s v="Среднее по краю на 01.01.2024"/>
    <n v="3.8"/>
    <s v="Среднее по РФ на 01.01.2024"/>
    <n v="17"/>
    <s v="Среднее по ЮФО на 01.01.2024"/>
    <n v="22"/>
    <n v="9"/>
    <s v="F$1346"/>
    <s v="F$1346:F$1361"/>
    <n v="1346"/>
    <n v="1361"/>
  </r>
  <r>
    <n v="3348"/>
    <m/>
    <x v="11"/>
    <x v="16"/>
    <x v="4"/>
    <n v="0.5"/>
    <n v="10"/>
    <s v="Среднее по краю на 01.01.2024"/>
    <n v="3.8"/>
    <s v="Среднее по РФ на 01.01.2024"/>
    <n v="17"/>
    <s v="Среднее по ЮФО на 01.01.2024"/>
    <n v="22"/>
    <n v="10"/>
    <s v="F$1346"/>
    <s v="F$1346:F$1361"/>
    <n v="1346"/>
    <n v="1361"/>
  </r>
  <r>
    <n v="3349"/>
    <m/>
    <x v="12"/>
    <x v="16"/>
    <x v="4"/>
    <n v="1.3"/>
    <n v="3"/>
    <s v="Среднее по краю на 01.01.2024"/>
    <n v="3.8"/>
    <s v="Среднее по РФ на 01.01.2024"/>
    <n v="17"/>
    <s v="Среднее по ЮФО на 01.01.2024"/>
    <n v="22"/>
    <n v="3"/>
    <s v="F$1346"/>
    <s v="F$1346:F$1361"/>
    <n v="1346"/>
    <n v="1361"/>
  </r>
  <r>
    <n v="3350"/>
    <m/>
    <x v="13"/>
    <x v="16"/>
    <x v="4"/>
    <n v="1.2"/>
    <n v="4"/>
    <s v="Среднее по краю на 01.01.2024"/>
    <n v="3.8"/>
    <s v="Среднее по РФ на 01.01.2024"/>
    <n v="17"/>
    <s v="Среднее по ЮФО на 01.01.2024"/>
    <n v="22"/>
    <n v="4"/>
    <s v="F$1346"/>
    <s v="F$1346:F$1361"/>
    <n v="1346"/>
    <n v="1361"/>
  </r>
  <r>
    <n v="3351"/>
    <m/>
    <x v="14"/>
    <x v="16"/>
    <x v="4"/>
    <n v="0.7"/>
    <n v="8"/>
    <s v="Среднее по краю на 01.01.2024"/>
    <n v="3.8"/>
    <s v="Среднее по РФ на 01.01.2024"/>
    <n v="17"/>
    <s v="Среднее по ЮФО на 01.01.2024"/>
    <n v="22"/>
    <n v="8"/>
    <s v="F$1346"/>
    <s v="F$1346:F$1361"/>
    <n v="1346"/>
    <n v="1361"/>
  </r>
  <r>
    <n v="3352"/>
    <m/>
    <x v="15"/>
    <x v="16"/>
    <x v="4"/>
    <n v="0.6"/>
    <n v="9"/>
    <s v="Среднее по краю на 01.01.2024"/>
    <n v="3.8"/>
    <s v="Среднее по РФ на 01.01.2024"/>
    <n v="17"/>
    <s v="Среднее по ЮФО на 01.01.2024"/>
    <n v="22"/>
    <n v="9"/>
    <s v="F$1346"/>
    <s v="F$1346:F$1361"/>
    <n v="1346"/>
    <n v="136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6">
  <r>
    <x v="0"/>
    <n v="4"/>
  </r>
  <r>
    <x v="1"/>
    <n v="3"/>
  </r>
  <r>
    <x v="2"/>
    <n v="2"/>
  </r>
  <r>
    <x v="3"/>
    <n v="2"/>
  </r>
  <r>
    <x v="4"/>
    <n v="2"/>
  </r>
  <r>
    <x v="5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СводнаяТаблица_обесп_безнал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2">
  <location ref="B290:C293" firstHeaderRow="1" firstDataRow="2" firstDataCol="1" rowPageCount="1" colPageCount="1"/>
  <pivotFields count="18">
    <pivotField showAll="0" defaultSubtotal="0"/>
    <pivotField showAll="0" defaultSubtotal="0"/>
    <pivotField axis="axisPage" multipleItemSelectionAllowed="1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axis="axisCol" showAll="0">
      <items count="18">
        <item h="1" x="7"/>
        <item h="1" x="10"/>
        <item h="1" x="12"/>
        <item h="1" x="13"/>
        <item h="1" x="3"/>
        <item h="1" x="11"/>
        <item h="1" x="0"/>
        <item h="1" x="5"/>
        <item h="1" x="1"/>
        <item h="1" x="4"/>
        <item x="6"/>
        <item h="1" x="8"/>
        <item h="1" x="9"/>
        <item h="1" x="14"/>
        <item h="1" x="15"/>
        <item h="1" x="16"/>
        <item h="1" x="2"/>
        <item t="default"/>
      </items>
    </pivotField>
    <pivotField axis="axisRow" numFmtId="14" showAll="0" sortType="ascending">
      <items count="6">
        <item h="1" x="0"/>
        <item h="1" x="1"/>
        <item h="1" x="2"/>
        <item x="3"/>
        <item x="4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 v="3"/>
    </i>
    <i>
      <x v="4"/>
    </i>
  </rowItems>
  <colFields count="1">
    <field x="3"/>
  </colFields>
  <colItems count="1">
    <i>
      <x v="10"/>
    </i>
  </colItems>
  <pageFields count="1">
    <pageField fld="2" hier="-1"/>
  </pageFields>
  <dataFields count="1">
    <dataField name="Сумма по полю Значение" fld="5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2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1" format="24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1" format="25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11" format="26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СводнаяТаблица_мун_интернет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7">
  <location ref="B183:C189" firstHeaderRow="1" firstDataRow="2" firstDataCol="1" rowPageCount="1" colPageCount="1"/>
  <pivotFields count="18">
    <pivotField showAll="0" defaultSubtotal="0"/>
    <pivotField showAll="0" defaultSubtotal="0"/>
    <pivotField axis="axisPage" multipleItemSelectionAllowed="1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axis="axisCol" showAll="0">
      <items count="18">
        <item x="7"/>
        <item h="1" x="10"/>
        <item h="1" x="12"/>
        <item h="1" x="13"/>
        <item h="1" x="3"/>
        <item h="1" x="11"/>
        <item h="1" x="0"/>
        <item h="1" x="5"/>
        <item h="1" x="1"/>
        <item h="1" x="4"/>
        <item h="1" x="6"/>
        <item h="1" x="8"/>
        <item h="1" x="9"/>
        <item h="1" x="14"/>
        <item h="1" x="15"/>
        <item h="1" x="16"/>
        <item h="1" x="2"/>
        <item t="default"/>
      </items>
    </pivotField>
    <pivotField axis="axisRow" numFmtId="14" showAll="0" sortType="ascending">
      <items count="6">
        <item x="0"/>
        <item x="1"/>
        <item x="2"/>
        <item x="3"/>
        <item x="4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5">
    <i>
      <x/>
    </i>
    <i>
      <x v="1"/>
    </i>
    <i>
      <x v="2"/>
    </i>
    <i>
      <x v="3"/>
    </i>
    <i>
      <x v="4"/>
    </i>
  </rowItems>
  <colFields count="1">
    <field x="3"/>
  </colFields>
  <colItems count="1">
    <i>
      <x/>
    </i>
  </colItems>
  <pageFields count="1">
    <pageField fld="2" hier="-1"/>
  </pageFields>
  <dataFields count="1">
    <dataField name="Сумма по полю Значение" fld="5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СводнаяТаблица_мун_Индекс ФД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7">
  <location ref="B202:C208" firstHeaderRow="1" firstDataRow="2" firstDataCol="1" rowPageCount="1" colPageCount="1"/>
  <pivotFields count="18">
    <pivotField showAll="0" defaultSubtotal="0"/>
    <pivotField showAll="0" defaultSubtotal="0"/>
    <pivotField axis="axisPage" multipleItemSelectionAllowed="1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axis="axisCol" showAll="0">
      <items count="18">
        <item h="1" x="7"/>
        <item h="1" x="10"/>
        <item h="1" x="12"/>
        <item h="1" x="13"/>
        <item h="1" x="3"/>
        <item h="1" x="11"/>
        <item h="1" x="0"/>
        <item h="1" x="5"/>
        <item x="1"/>
        <item h="1" x="4"/>
        <item h="1" x="6"/>
        <item h="1" x="8"/>
        <item h="1" x="9"/>
        <item h="1" x="14"/>
        <item h="1" x="15"/>
        <item h="1" x="16"/>
        <item h="1" x="2"/>
        <item t="default"/>
      </items>
    </pivotField>
    <pivotField axis="axisRow" numFmtId="14" showAll="0" sortType="ascending">
      <items count="6">
        <item x="0"/>
        <item x="1"/>
        <item x="2"/>
        <item x="3"/>
        <item x="4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5">
    <i>
      <x/>
    </i>
    <i>
      <x v="1"/>
    </i>
    <i>
      <x v="2"/>
    </i>
    <i>
      <x v="3"/>
    </i>
    <i>
      <x v="4"/>
    </i>
  </rowItems>
  <colFields count="1">
    <field x="3"/>
  </colFields>
  <colItems count="1">
    <i>
      <x v="8"/>
    </i>
  </colItems>
  <pageFields count="1">
    <pageField fld="2" hier="-1"/>
  </pageFields>
  <dataFields count="1">
    <dataField name="Сумма по полю Значение" fld="5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Сводная таблица_КрКр2вар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4">
  <location ref="B74:D91" firstHeaderRow="1" firstDataRow="2" firstDataCol="1" rowPageCount="1" colPageCount="1"/>
  <pivotFields count="18">
    <pivotField showAll="0" defaultSubtotal="0"/>
    <pivotField showAll="0" defaultSubtota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Page" multipleItemSelectionAllowed="1" showAll="0">
      <items count="18">
        <item h="1" x="7"/>
        <item h="1" x="10"/>
        <item h="1" x="12"/>
        <item h="1" x="13"/>
        <item h="1" x="3"/>
        <item h="1" x="11"/>
        <item h="1" x="0"/>
        <item h="1" x="5"/>
        <item h="1" x="1"/>
        <item h="1" x="4"/>
        <item h="1" x="6"/>
        <item h="1" x="8"/>
        <item h="1" x="9"/>
        <item h="1" x="14"/>
        <item h="1" x="15"/>
        <item x="16"/>
        <item h="1" x="2"/>
        <item t="default"/>
      </items>
    </pivotField>
    <pivotField axis="axisCol" numFmtId="14" showAll="0" sortType="ascending">
      <items count="6">
        <item h="1" x="0"/>
        <item h="1" x="1"/>
        <item h="1" x="2"/>
        <item x="3"/>
        <item x="4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2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rowItems>
  <colFields count="1">
    <field x="4"/>
  </colFields>
  <colItems count="2">
    <i>
      <x v="3"/>
    </i>
    <i>
      <x v="4"/>
    </i>
  </colItems>
  <pageFields count="1">
    <pageField fld="3" hier="-1"/>
  </pageFields>
  <dataFields count="1">
    <dataField name="Сумма по полю Значение" fld="5" baseField="0" baseItem="0"/>
  </dataFields>
  <formats count="11">
    <format dxfId="20">
      <pivotArea dataOnly="0" labelOnly="1" outline="0" fieldPosition="0">
        <references count="1">
          <reference field="3" count="0"/>
        </references>
      </pivotArea>
    </format>
    <format dxfId="19">
      <pivotArea dataOnly="0" labelOnly="1" outline="0" fieldPosition="0">
        <references count="1">
          <reference field="3" count="0"/>
        </references>
      </pivotArea>
    </format>
    <format dxfId="18">
      <pivotArea field="2" type="button" dataOnly="0" labelOnly="1" outline="0" axis="axisRow" fieldPosition="0"/>
    </format>
    <format dxfId="17">
      <pivotArea field="2" type="button" dataOnly="0" labelOnly="1" outline="0" axis="axisRow" fieldPosition="0"/>
    </format>
    <format dxfId="16">
      <pivotArea field="2" type="button" dataOnly="0" labelOnly="1" outline="0" axis="axisRow" fieldPosition="0"/>
    </format>
    <format dxfId="15">
      <pivotArea field="2" type="button" dataOnly="0" labelOnly="1" outline="0" axis="axisRow" fieldPosition="0"/>
    </format>
    <format dxfId="14">
      <pivotArea outline="0" collapsedLevelsAreSubtotals="1" fieldPosition="0"/>
    </format>
    <format dxfId="13">
      <pivotArea outline="0" collapsedLevelsAreSubtotals="1" fieldPosition="0"/>
    </format>
    <format dxfId="12">
      <pivotArea outline="0" collapsedLevelsAreSubtotals="1" fieldPosition="0"/>
    </format>
    <format dxfId="11">
      <pivotArea outline="0" collapsedLevelsAreSubtotals="1" fieldPosition="0"/>
    </format>
    <format dxfId="10">
      <pivotArea outline="0" collapsedLevelsAreSubtotals="1" fieldPosition="0"/>
    </format>
  </formats>
  <chartFormats count="27">
    <chartFormat chart="2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2" format="17">
      <pivotArea type="data" outline="0" fieldPosition="0">
        <references count="3">
          <reference field="4294967294" count="1" selected="0">
            <x v="0"/>
          </reference>
          <reference field="2" count="1" selected="0">
            <x v="2"/>
          </reference>
          <reference field="4" count="1" selected="0">
            <x v="4"/>
          </reference>
        </references>
      </pivotArea>
    </chartFormat>
    <chartFormat chart="2" format="18">
      <pivotArea type="data" outline="0" fieldPosition="0">
        <references count="3">
          <reference field="4294967294" count="1" selected="0">
            <x v="0"/>
          </reference>
          <reference field="2" count="1" selected="0">
            <x v="1"/>
          </reference>
          <reference field="4" count="1" selected="0">
            <x v="3"/>
          </reference>
        </references>
      </pivotArea>
    </chartFormat>
    <chartFormat chart="2" format="19">
      <pivotArea type="data" outline="0" fieldPosition="0">
        <references count="3">
          <reference field="4294967294" count="1" selected="0">
            <x v="0"/>
          </reference>
          <reference field="2" count="1" selected="0">
            <x v="0"/>
          </reference>
          <reference field="4" count="1" selected="0">
            <x v="3"/>
          </reference>
        </references>
      </pivotArea>
    </chartFormat>
    <chartFormat chart="2" format="20">
      <pivotArea type="data" outline="0" fieldPosition="0">
        <references count="3">
          <reference field="4294967294" count="1" selected="0">
            <x v="0"/>
          </reference>
          <reference field="2" count="1" selected="0">
            <x v="3"/>
          </reference>
          <reference field="4" count="1" selected="0">
            <x v="3"/>
          </reference>
        </references>
      </pivotArea>
    </chartFormat>
    <chartFormat chart="2" format="21">
      <pivotArea type="data" outline="0" fieldPosition="0">
        <references count="3">
          <reference field="4294967294" count="1" selected="0">
            <x v="0"/>
          </reference>
          <reference field="2" count="1" selected="0">
            <x v="4"/>
          </reference>
          <reference field="4" count="1" selected="0">
            <x v="3"/>
          </reference>
        </references>
      </pivotArea>
    </chartFormat>
    <chartFormat chart="2" format="22">
      <pivotArea type="data" outline="0" fieldPosition="0">
        <references count="3">
          <reference field="4294967294" count="1" selected="0">
            <x v="0"/>
          </reference>
          <reference field="2" count="1" selected="0">
            <x v="6"/>
          </reference>
          <reference field="4" count="1" selected="0">
            <x v="3"/>
          </reference>
        </references>
      </pivotArea>
    </chartFormat>
    <chartFormat chart="2" format="23">
      <pivotArea type="data" outline="0" fieldPosition="0">
        <references count="3">
          <reference field="4294967294" count="1" selected="0">
            <x v="0"/>
          </reference>
          <reference field="2" count="1" selected="0">
            <x v="7"/>
          </reference>
          <reference field="4" count="1" selected="0">
            <x v="3"/>
          </reference>
        </references>
      </pivotArea>
    </chartFormat>
    <chartFormat chart="2" format="24">
      <pivotArea type="data" outline="0" fieldPosition="0">
        <references count="3">
          <reference field="4294967294" count="1" selected="0">
            <x v="0"/>
          </reference>
          <reference field="2" count="1" selected="0">
            <x v="8"/>
          </reference>
          <reference field="4" count="1" selected="0">
            <x v="3"/>
          </reference>
        </references>
      </pivotArea>
    </chartFormat>
    <chartFormat chart="2" format="25">
      <pivotArea type="data" outline="0" fieldPosition="0">
        <references count="3">
          <reference field="4294967294" count="1" selected="0">
            <x v="0"/>
          </reference>
          <reference field="2" count="1" selected="0">
            <x v="9"/>
          </reference>
          <reference field="4" count="1" selected="0">
            <x v="3"/>
          </reference>
        </references>
      </pivotArea>
    </chartFormat>
    <chartFormat chart="2" format="26">
      <pivotArea type="data" outline="0" fieldPosition="0">
        <references count="3">
          <reference field="4294967294" count="1" selected="0">
            <x v="0"/>
          </reference>
          <reference field="2" count="1" selected="0">
            <x v="10"/>
          </reference>
          <reference field="4" count="1" selected="0">
            <x v="3"/>
          </reference>
        </references>
      </pivotArea>
    </chartFormat>
    <chartFormat chart="2" format="27">
      <pivotArea type="data" outline="0" fieldPosition="0">
        <references count="3">
          <reference field="4294967294" count="1" selected="0">
            <x v="0"/>
          </reference>
          <reference field="2" count="1" selected="0">
            <x v="11"/>
          </reference>
          <reference field="4" count="1" selected="0">
            <x v="3"/>
          </reference>
        </references>
      </pivotArea>
    </chartFormat>
    <chartFormat chart="2" format="28">
      <pivotArea type="data" outline="0" fieldPosition="0">
        <references count="3">
          <reference field="4294967294" count="1" selected="0">
            <x v="0"/>
          </reference>
          <reference field="2" count="1" selected="0">
            <x v="12"/>
          </reference>
          <reference field="4" count="1" selected="0">
            <x v="3"/>
          </reference>
        </references>
      </pivotArea>
    </chartFormat>
    <chartFormat chart="2" format="29">
      <pivotArea type="data" outline="0" fieldPosition="0">
        <references count="3">
          <reference field="4294967294" count="1" selected="0">
            <x v="0"/>
          </reference>
          <reference field="2" count="1" selected="0">
            <x v="13"/>
          </reference>
          <reference field="4" count="1" selected="0">
            <x v="3"/>
          </reference>
        </references>
      </pivotArea>
    </chartFormat>
    <chartFormat chart="2" format="30">
      <pivotArea type="data" outline="0" fieldPosition="0">
        <references count="3">
          <reference field="4294967294" count="1" selected="0">
            <x v="0"/>
          </reference>
          <reference field="2" count="1" selected="0">
            <x v="14"/>
          </reference>
          <reference field="4" count="1" selected="0">
            <x v="3"/>
          </reference>
        </references>
      </pivotArea>
    </chartFormat>
    <chartFormat chart="2" format="31">
      <pivotArea type="data" outline="0" fieldPosition="0">
        <references count="3">
          <reference field="4294967294" count="1" selected="0">
            <x v="0"/>
          </reference>
          <reference field="2" count="1" selected="0">
            <x v="15"/>
          </reference>
          <reference field="4" count="1" selected="0">
            <x v="3"/>
          </reference>
        </references>
      </pivotArea>
    </chartFormat>
    <chartFormat chart="2" format="32">
      <pivotArea type="data" outline="0" fieldPosition="0">
        <references count="3">
          <reference field="4294967294" count="1" selected="0">
            <x v="0"/>
          </reference>
          <reference field="2" count="1" selected="0">
            <x v="5"/>
          </reference>
          <reference field="4" count="1" selected="0">
            <x v="3"/>
          </reference>
        </references>
      </pivotArea>
    </chartFormat>
    <chartFormat chart="2" format="33">
      <pivotArea type="data" outline="0" fieldPosition="0">
        <references count="3">
          <reference field="4294967294" count="1" selected="0">
            <x v="0"/>
          </reference>
          <reference field="2" count="1" selected="0">
            <x v="5"/>
          </reference>
          <reference field="4" count="1" selected="0">
            <x v="4"/>
          </reference>
        </references>
      </pivotArea>
    </chartFormat>
    <chartFormat chart="2" format="34">
      <pivotArea type="data" outline="0" fieldPosition="0">
        <references count="3">
          <reference field="4294967294" count="1" selected="0">
            <x v="0"/>
          </reference>
          <reference field="2" count="1" selected="0">
            <x v="1"/>
          </reference>
          <reference field="4" count="1" selected="0">
            <x v="4"/>
          </reference>
        </references>
      </pivotArea>
    </chartFormat>
    <chartFormat chart="2" format="35">
      <pivotArea type="data" outline="0" fieldPosition="0">
        <references count="3">
          <reference field="4294967294" count="1" selected="0">
            <x v="0"/>
          </reference>
          <reference field="2" count="1" selected="0">
            <x v="0"/>
          </reference>
          <reference field="4" count="1" selected="0">
            <x v="4"/>
          </reference>
        </references>
      </pivotArea>
    </chartFormat>
    <chartFormat chart="2" format="36">
      <pivotArea type="data" outline="0" fieldPosition="0">
        <references count="3">
          <reference field="4294967294" count="1" selected="0">
            <x v="0"/>
          </reference>
          <reference field="2" count="1" selected="0">
            <x v="14"/>
          </reference>
          <reference field="4" count="1" selected="0">
            <x v="4"/>
          </reference>
        </references>
      </pivotArea>
    </chartFormat>
    <chartFormat chart="2" format="37">
      <pivotArea type="data" outline="0" fieldPosition="0">
        <references count="3">
          <reference field="4294967294" count="1" selected="0">
            <x v="0"/>
          </reference>
          <reference field="2" count="1" selected="0">
            <x v="13"/>
          </reference>
          <reference field="4" count="1" selected="0">
            <x v="4"/>
          </reference>
        </references>
      </pivotArea>
    </chartFormat>
    <chartFormat chart="2" format="38">
      <pivotArea type="data" outline="0" fieldPosition="0">
        <references count="3">
          <reference field="4294967294" count="1" selected="0">
            <x v="0"/>
          </reference>
          <reference field="2" count="1" selected="0">
            <x v="11"/>
          </reference>
          <reference field="4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Сводная таблица_ППКО" cacheId="2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>
  <location ref="B123:C129" firstHeaderRow="1" firstDataRow="1" firstDataCol="1"/>
  <pivotFields count="2">
    <pivotField axis="axisRow" showAll="0">
      <items count="14">
        <item m="1" x="10"/>
        <item m="1" x="8"/>
        <item m="1" x="11"/>
        <item m="1" x="12"/>
        <item m="1" x="9"/>
        <item m="1" x="7"/>
        <item x="0"/>
        <item x="1"/>
        <item x="2"/>
        <item x="3"/>
        <item x="4"/>
        <item x="5"/>
        <item m="1" x="6"/>
        <item t="default"/>
      </items>
    </pivotField>
    <pivotField dataField="1" showAll="0"/>
  </pivotFields>
  <rowFields count="1">
    <field x="0"/>
  </rowFields>
  <rowItems count="6">
    <i>
      <x v="6"/>
    </i>
    <i>
      <x v="7"/>
    </i>
    <i>
      <x v="8"/>
    </i>
    <i>
      <x v="9"/>
    </i>
    <i>
      <x v="10"/>
    </i>
    <i>
      <x v="11"/>
    </i>
  </rowItems>
  <colItems count="1">
    <i/>
  </colItems>
  <dataFields count="1">
    <dataField name="Сумма по полю Кол-во" fld="1" baseField="0" baseItem="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Сводная таблица1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3">
  <location ref="S361:U378" firstHeaderRow="1" firstDataRow="2" firstDataCol="1" rowPageCount="1" colPageCount="1"/>
  <pivotFields count="18">
    <pivotField showAll="0"/>
    <pivotField showAll="0"/>
    <pivotField axis="axisRow" showAll="0" nonAutoSortDefault="1">
      <items count="17">
        <item x="11"/>
        <item x="10"/>
        <item x="5"/>
        <item x="8"/>
        <item x="12"/>
        <item x="15"/>
        <item x="6"/>
        <item x="3"/>
        <item x="9"/>
        <item x="14"/>
        <item x="4"/>
        <item x="7"/>
        <item x="13"/>
        <item x="0"/>
        <item x="2"/>
        <item x="1"/>
        <item t="default"/>
      </items>
    </pivotField>
    <pivotField axis="axisPage" multipleItemSelectionAllowed="1" showAll="0">
      <items count="18">
        <item h="1" x="3"/>
        <item h="1" x="0"/>
        <item h="1" x="7"/>
        <item h="1" x="10"/>
        <item h="1" x="11"/>
        <item h="1" x="12"/>
        <item h="1" x="13"/>
        <item h="1" x="5"/>
        <item x="1"/>
        <item h="1" x="4"/>
        <item h="1" x="6"/>
        <item h="1" x="8"/>
        <item h="1" x="9"/>
        <item h="1" x="14"/>
        <item h="1" x="15"/>
        <item h="1" x="16"/>
        <item h="1" x="2"/>
        <item t="default"/>
      </items>
    </pivotField>
    <pivotField axis="axisCol" numFmtId="14" multipleItemSelectionAllowed="1" showAll="0" sortType="descending">
      <items count="6">
        <item x="4"/>
        <item x="3"/>
        <item h="1" x="2"/>
        <item h="1" x="1"/>
        <item h="1"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</pivotFields>
  <rowFields count="1">
    <field x="2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rowItems>
  <colFields count="1">
    <field x="4"/>
  </colFields>
  <colItems count="2">
    <i>
      <x/>
    </i>
    <i>
      <x v="1"/>
    </i>
  </colItems>
  <pageFields count="1">
    <pageField fld="3" hier="-1"/>
  </pageFields>
  <dataFields count="1">
    <dataField name="Сумма по полю Значение" fld="5" baseField="0" baseItem="0"/>
  </dataFields>
  <formats count="4">
    <format dxfId="24">
      <pivotArea outline="0" collapsedLevelsAreSubtotals="1" fieldPosition="0"/>
    </format>
    <format dxfId="23">
      <pivotArea outline="0" collapsedLevelsAreSubtotals="1" fieldPosition="0"/>
    </format>
    <format dxfId="22">
      <pivotArea outline="0" collapsedLevelsAreSubtotals="1" fieldPosition="0"/>
    </format>
    <format dxfId="2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5.xml><?xml version="1.0" encoding="utf-8"?>
<pivotTableDefinition xmlns="http://schemas.openxmlformats.org/spreadsheetml/2006/main" name="Сводная_ТСТ_колич" cacheId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>
  <location ref="B240:C284" firstHeaderRow="1" firstDataRow="1" firstDataCol="1"/>
  <pivotFields count="4">
    <pivotField axis="axisRow" showAl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2"/>
        <item x="23"/>
        <item x="24"/>
        <item x="25"/>
        <item x="26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20"/>
        <item x="27"/>
        <item x="42"/>
        <item x="43"/>
        <item t="default"/>
      </items>
    </pivotField>
    <pivotField showAll="0"/>
    <pivotField showAll="0"/>
    <pivotField dataField="1" showAll="0"/>
  </pivotFields>
  <rowFields count="1">
    <field x="0"/>
  </rowFields>
  <row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</rowItems>
  <colItems count="1">
    <i/>
  </colItems>
  <dataFields count="1">
    <dataField name="Количество по полю Адрес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6.xml><?xml version="1.0" encoding="utf-8"?>
<pivotTableDefinition xmlns="http://schemas.openxmlformats.org/spreadsheetml/2006/main" name="СводнаяТаблица_мун_с_накоп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8">
  <location ref="B156:D158" firstHeaderRow="1" firstDataRow="2" firstDataCol="1" rowPageCount="1" colPageCount="1"/>
  <pivotFields count="18">
    <pivotField showAll="0" defaultSubtotal="0"/>
    <pivotField showAll="0" defaultSubtotal="0"/>
    <pivotField axis="axisPage" multipleItemSelectionAllowed="1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axis="axisRow" showAll="0">
      <items count="18">
        <item h="1" x="7"/>
        <item h="1" x="10"/>
        <item h="1" x="12"/>
        <item h="1" x="13"/>
        <item h="1" x="3"/>
        <item h="1" x="11"/>
        <item h="1" x="0"/>
        <item h="1" x="5"/>
        <item h="1" x="1"/>
        <item h="1" x="4"/>
        <item h="1" x="6"/>
        <item h="1" x="8"/>
        <item h="1" x="9"/>
        <item h="1" x="14"/>
        <item h="1" x="15"/>
        <item x="16"/>
        <item h="1" x="2"/>
        <item t="default"/>
      </items>
    </pivotField>
    <pivotField axis="axisCol" numFmtId="14" showAll="0" sortType="ascending">
      <items count="6">
        <item h="1" x="0"/>
        <item h="1" x="1"/>
        <item h="1" x="2"/>
        <item x="3"/>
        <item x="4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1">
    <i>
      <x v="15"/>
    </i>
  </rowItems>
  <colFields count="1">
    <field x="4"/>
  </colFields>
  <colItems count="2">
    <i>
      <x v="3"/>
    </i>
    <i>
      <x v="4"/>
    </i>
  </colItems>
  <pageFields count="1">
    <pageField fld="2" hier="-1"/>
  </pageFields>
  <dataFields count="1">
    <dataField name="Сумма по полю Значение" fld="5" baseField="0" baseItem="0"/>
  </dataFields>
  <chartFormats count="7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1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7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7" format="1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7" format="1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7" format="15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7.xml><?xml version="1.0" encoding="utf-8"?>
<pivotTableDefinition xmlns="http://schemas.openxmlformats.org/spreadsheetml/2006/main" name="Сводная таблица3" cacheId="1" dataPosition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16">
  <location ref="B48:D65" firstHeaderRow="1" firstDataRow="2" firstDataCol="1" rowPageCount="1" colPageCount="1"/>
  <pivotFields count="18">
    <pivotField showAll="0" defaultSubtotal="0"/>
    <pivotField showAll="0" defaultSubtotal="0"/>
    <pivotField axis="axisRow" showAll="0" sortType="ascending">
      <items count="17">
        <item x="3"/>
        <item x="4"/>
        <item x="5"/>
        <item x="6"/>
        <item x="1"/>
        <item x="0"/>
        <item x="2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Page" multipleItemSelectionAllowed="1" showAll="0">
      <items count="18">
        <item h="1" x="7"/>
        <item h="1" x="10"/>
        <item h="1" x="13"/>
        <item h="1" x="12"/>
        <item x="3"/>
        <item h="1" x="11"/>
        <item h="1" x="0"/>
        <item h="1" x="5"/>
        <item h="1" x="1"/>
        <item h="1" x="4"/>
        <item h="1" x="6"/>
        <item h="1" x="8"/>
        <item h="1" x="9"/>
        <item h="1" x="14"/>
        <item h="1" x="15"/>
        <item h="1" x="16"/>
        <item h="1" x="2"/>
        <item t="default"/>
      </items>
    </pivotField>
    <pivotField axis="axisCol" numFmtId="14" showAll="0" nonAutoSortDefault="1" defaultSubtotal="0">
      <items count="5">
        <item h="1" x="0"/>
        <item h="1" x="1"/>
        <item h="1" x="2"/>
        <item x="3"/>
        <item x="4"/>
      </items>
    </pivotField>
    <pivotField showAll="0"/>
    <pivotField showAll="0" defaultSubtotal="0"/>
    <pivotField showAll="0"/>
    <pivotField showAll="0"/>
    <pivotField showAll="0" defaultSubtotal="0"/>
    <pivotField dataField="1"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2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rowItems>
  <colFields count="1">
    <field x="4"/>
  </colFields>
  <colItems count="2">
    <i>
      <x v="3"/>
    </i>
    <i>
      <x v="4"/>
    </i>
  </colItems>
  <pageFields count="1">
    <pageField fld="3" hier="-1"/>
  </pageFields>
  <dataFields count="1">
    <dataField name="Сумма по полю Значение РФ" fld="10" baseField="2" baseItem="0"/>
  </dataFields>
  <formats count="3">
    <format dxfId="27">
      <pivotArea outline="0" collapsedLevelsAreSubtotals="1" fieldPosition="0"/>
    </format>
    <format dxfId="26">
      <pivotArea outline="0" collapsedLevelsAreSubtotals="1" fieldPosition="0"/>
    </format>
    <format dxfId="2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8.xml><?xml version="1.0" encoding="utf-8"?>
<pivotTableDefinition xmlns="http://schemas.openxmlformats.org/spreadsheetml/2006/main" name="СводнаяТаблица_мун_числ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7">
  <location ref="B164:C170" firstHeaderRow="1" firstDataRow="2" firstDataCol="1" rowPageCount="1" colPageCount="1"/>
  <pivotFields count="18">
    <pivotField showAll="0" defaultSubtotal="0"/>
    <pivotField showAll="0" defaultSubtotal="0"/>
    <pivotField axis="axisPage" multipleItemSelectionAllowed="1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axis="axisCol" showAll="0">
      <items count="18">
        <item h="1" x="7"/>
        <item h="1" x="10"/>
        <item h="1" x="12"/>
        <item h="1" x="13"/>
        <item h="1" x="3"/>
        <item h="1" x="11"/>
        <item h="1" x="0"/>
        <item h="1" x="5"/>
        <item h="1" x="1"/>
        <item h="1" x="4"/>
        <item h="1" x="6"/>
        <item h="1" x="8"/>
        <item h="1" x="9"/>
        <item h="1" x="14"/>
        <item x="15"/>
        <item h="1" x="16"/>
        <item h="1" x="2"/>
        <item t="default"/>
      </items>
    </pivotField>
    <pivotField axis="axisRow" numFmtId="14" multipleItemSelectionAllowed="1" showAll="0" sortType="ascending">
      <items count="6">
        <item x="0"/>
        <item x="1"/>
        <item x="2"/>
        <item x="3"/>
        <item x="4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5">
    <i>
      <x/>
    </i>
    <i>
      <x v="1"/>
    </i>
    <i>
      <x v="2"/>
    </i>
    <i>
      <x v="3"/>
    </i>
    <i>
      <x v="4"/>
    </i>
  </rowItems>
  <colFields count="1">
    <field x="3"/>
  </colFields>
  <colItems count="1">
    <i>
      <x v="14"/>
    </i>
  </colItems>
  <pageFields count="1">
    <pageField fld="2" hier="-1"/>
  </pageFields>
  <dataFields count="1">
    <dataField name="Сумма по полю Значение" fld="5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9.xml><?xml version="1.0" encoding="utf-8"?>
<pivotTableDefinition xmlns="http://schemas.openxmlformats.org/spreadsheetml/2006/main" name="СводнаяТаблица_рейт_общ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3">
  <location ref="B358:D375" firstHeaderRow="1" firstDataRow="2" firstDataCol="1" rowPageCount="1" colPageCount="1"/>
  <pivotFields count="18">
    <pivotField showAll="0"/>
    <pivotField showAll="0"/>
    <pivotField axis="axisRow" showAll="0" nonAutoSortDefault="1">
      <items count="17">
        <item x="1"/>
        <item x="2"/>
        <item x="0"/>
        <item x="13"/>
        <item x="7"/>
        <item x="4"/>
        <item x="14"/>
        <item x="9"/>
        <item x="3"/>
        <item x="6"/>
        <item x="15"/>
        <item x="12"/>
        <item x="8"/>
        <item x="5"/>
        <item x="10"/>
        <item x="11"/>
        <item t="default"/>
      </items>
    </pivotField>
    <pivotField axis="axisPage" multipleItemSelectionAllowed="1" showAll="0">
      <items count="18">
        <item h="1" x="3"/>
        <item h="1" x="0"/>
        <item h="1" x="7"/>
        <item h="1" x="10"/>
        <item h="1" x="11"/>
        <item h="1" x="12"/>
        <item h="1" x="13"/>
        <item h="1" x="5"/>
        <item x="1"/>
        <item h="1" x="4"/>
        <item h="1" x="6"/>
        <item h="1" x="8"/>
        <item h="1" x="9"/>
        <item h="1" x="14"/>
        <item h="1" x="15"/>
        <item h="1" x="16"/>
        <item h="1" x="2"/>
        <item t="default"/>
      </items>
    </pivotField>
    <pivotField axis="axisCol" numFmtId="14" multipleItemSelectionAllowed="1" showAll="0" sortType="descending">
      <items count="6">
        <item x="4"/>
        <item x="3"/>
        <item h="1" x="2"/>
        <item h="1" x="1"/>
        <item h="1" x="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</pivotFields>
  <rowFields count="1">
    <field x="2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rowItems>
  <colFields count="1">
    <field x="4"/>
  </colFields>
  <colItems count="2">
    <i>
      <x/>
    </i>
    <i>
      <x v="1"/>
    </i>
  </colItems>
  <pageFields count="1">
    <pageField fld="3" hier="-1"/>
  </pageFields>
  <dataFields count="1">
    <dataField name="Сумма по полю Рейтинг" fld="6" baseField="2" baseItem="0" numFmtId="1"/>
  </dataFields>
  <formats count="4">
    <format dxfId="31">
      <pivotArea outline="0" collapsedLevelsAreSubtotals="1" fieldPosition="0"/>
    </format>
    <format dxfId="30">
      <pivotArea outline="0" collapsedLevelsAreSubtotals="1" fieldPosition="0"/>
    </format>
    <format dxfId="29">
      <pivotArea outline="0" collapsedLevelsAreSubtotals="1" fieldPosition="0"/>
    </format>
    <format dxfId="28">
      <pivotArea outline="0" collapsedLevelsAreSubtotals="1" fieldPosition="0"/>
    </format>
  </formats>
  <chartFormats count="14"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2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3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3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3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3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3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4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4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2" format="5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2" format="5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5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5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СводнаяТаблица_мун_ФО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3">
  <location ref="B230:D236" firstHeaderRow="1" firstDataRow="2" firstDataCol="1" rowPageCount="1" colPageCount="1"/>
  <pivotFields count="18">
    <pivotField showAll="0" defaultSubtotal="0"/>
    <pivotField showAll="0" defaultSubtotal="0"/>
    <pivotField axis="axisPage" multipleItemSelectionAllowed="1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axis="axisRow" showAll="0">
      <items count="18">
        <item h="1" x="7"/>
        <item x="10"/>
        <item x="12"/>
        <item x="13"/>
        <item x="3"/>
        <item x="11"/>
        <item h="1" x="0"/>
        <item h="1" x="5"/>
        <item h="1" x="1"/>
        <item h="1" x="4"/>
        <item h="1" x="6"/>
        <item h="1" x="8"/>
        <item h="1" x="9"/>
        <item h="1" x="14"/>
        <item h="1" x="15"/>
        <item h="1" x="16"/>
        <item h="1" x="2"/>
        <item t="default"/>
      </items>
    </pivotField>
    <pivotField axis="axisCol" numFmtId="14" showAll="0" sortType="ascending">
      <items count="6">
        <item h="1" x="0"/>
        <item h="1" x="1"/>
        <item h="1" x="2"/>
        <item x="3"/>
        <item x="4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5">
    <i>
      <x v="1"/>
    </i>
    <i>
      <x v="2"/>
    </i>
    <i>
      <x v="3"/>
    </i>
    <i>
      <x v="4"/>
    </i>
    <i>
      <x v="5"/>
    </i>
  </rowItems>
  <colFields count="1">
    <field x="4"/>
  </colFields>
  <colItems count="2">
    <i>
      <x v="3"/>
    </i>
    <i>
      <x v="4"/>
    </i>
  </colItems>
  <pageFields count="1">
    <pageField fld="2" hier="-1"/>
  </pageFields>
  <dataFields count="1">
    <dataField name="Сумма по полю Значение" fld="5" baseField="0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1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2" format="1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1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0.xml><?xml version="1.0" encoding="utf-8"?>
<pivotTableDefinition xmlns="http://schemas.openxmlformats.org/spreadsheetml/2006/main" name="СводнаяТаблица_обеспеч_БООПС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9">
  <location ref="B347:D350" firstHeaderRow="1" firstDataRow="2" firstDataCol="1" rowPageCount="1" colPageCount="1"/>
  <pivotFields count="18">
    <pivotField showAll="0" defaultSubtotal="0"/>
    <pivotField showAll="0" defaultSubtotal="0"/>
    <pivotField axis="axisPage" multipleItemSelectionAllowed="1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axis="axisRow" showAll="0">
      <items count="18">
        <item h="1" x="7"/>
        <item h="1" x="10"/>
        <item h="1" x="12"/>
        <item h="1" x="13"/>
        <item h="1" x="3"/>
        <item h="1" x="11"/>
        <item h="1" x="0"/>
        <item h="1" x="5"/>
        <item h="1" x="1"/>
        <item x="4"/>
        <item h="1" x="6"/>
        <item x="8"/>
        <item h="1" x="9"/>
        <item h="1" x="14"/>
        <item h="1" x="15"/>
        <item h="1" x="16"/>
        <item h="1" x="2"/>
        <item t="default"/>
      </items>
    </pivotField>
    <pivotField axis="axisCol" numFmtId="14" showAll="0" sortType="ascending">
      <items count="6">
        <item h="1" x="0"/>
        <item h="1" x="1"/>
        <item h="1" x="2"/>
        <item x="3"/>
        <item x="4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2">
    <i>
      <x v="9"/>
    </i>
    <i>
      <x v="11"/>
    </i>
  </rowItems>
  <colFields count="1">
    <field x="4"/>
  </colFields>
  <colItems count="2">
    <i>
      <x v="3"/>
    </i>
    <i>
      <x v="4"/>
    </i>
  </colItems>
  <pageFields count="1">
    <pageField fld="2" hier="-1"/>
  </pageFields>
  <dataFields count="1">
    <dataField name="Сумма по полю Значение" fld="5" baseField="0" baseItem="0"/>
  </dataFields>
  <chartFormats count="9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1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7" format="2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7" format="2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1.xml><?xml version="1.0" encoding="utf-8"?>
<pivotTableDefinition xmlns="http://schemas.openxmlformats.org/spreadsheetml/2006/main" name="СводнаяТаблиц_обеспеч_офис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5">
  <location ref="B309:D311" firstHeaderRow="1" firstDataRow="2" firstDataCol="1" rowPageCount="1" colPageCount="1"/>
  <pivotFields count="18">
    <pivotField showAll="0" defaultSubtotal="0"/>
    <pivotField showAll="0" defaultSubtotal="0"/>
    <pivotField axis="axisPage" multipleItemSelectionAllowed="1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axis="axisRow" showAll="0">
      <items count="18">
        <item h="1" x="7"/>
        <item h="1" x="10"/>
        <item h="1" x="12"/>
        <item h="1" x="13"/>
        <item h="1" x="3"/>
        <item h="1" x="11"/>
        <item h="1" x="0"/>
        <item h="1" x="5"/>
        <item h="1" x="1"/>
        <item h="1" x="4"/>
        <item h="1" x="6"/>
        <item h="1" x="8"/>
        <item x="9"/>
        <item h="1" x="14"/>
        <item h="1" x="15"/>
        <item h="1" x="16"/>
        <item h="1" x="2"/>
        <item t="default"/>
      </items>
    </pivotField>
    <pivotField axis="axisCol" numFmtId="14" showAll="0" sortType="ascending">
      <items count="6">
        <item h="1" x="0"/>
        <item h="1" x="1"/>
        <item h="1" x="2"/>
        <item x="3"/>
        <item x="4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1">
    <i>
      <x v="12"/>
    </i>
  </rowItems>
  <colFields count="1">
    <field x="4"/>
  </colFields>
  <colItems count="2">
    <i>
      <x v="3"/>
    </i>
    <i>
      <x v="4"/>
    </i>
  </colItems>
  <pageFields count="1">
    <pageField fld="2" hier="-1"/>
  </pageFields>
  <dataFields count="1">
    <dataField name="Сумма по полю Значение" fld="5" baseField="0" baseItem="0"/>
  </dataField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1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4" format="1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4" format="1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Сводная таблица_Кркр2вар_кнопка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3">
  <location ref="B139:E144" firstHeaderRow="0" firstDataRow="1" firstDataCol="1" rowPageCount="1" colPageCount="1"/>
  <pivotFields count="18">
    <pivotField showAll="0" defaultSubtotal="0"/>
    <pivotField showAll="0" defaultSubtotal="0"/>
    <pivotField showAll="0">
      <items count="17">
        <item x="3"/>
        <item x="4"/>
        <item x="5"/>
        <item x="6"/>
        <item x="1"/>
        <item x="0"/>
        <item x="2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Page" multipleItemSelectionAllowed="1" showAll="0">
      <items count="18">
        <item h="1" x="7"/>
        <item h="1" x="10"/>
        <item h="1" x="12"/>
        <item h="1" x="13"/>
        <item h="1" x="3"/>
        <item h="1" x="11"/>
        <item h="1" x="0"/>
        <item h="1" x="5"/>
        <item h="1" x="1"/>
        <item h="1" x="4"/>
        <item h="1" x="6"/>
        <item h="1" x="8"/>
        <item h="1" x="9"/>
        <item h="1" x="14"/>
        <item h="1" x="15"/>
        <item x="16"/>
        <item h="1" x="2"/>
        <item t="default"/>
      </items>
    </pivotField>
    <pivotField axis="axisRow" numFmtId="14" showAll="0">
      <items count="6">
        <item x="0"/>
        <item x="2"/>
        <item x="3"/>
        <item x="1"/>
        <item x="4"/>
        <item t="default"/>
      </items>
    </pivotField>
    <pivotField showAll="0"/>
    <pivotField showAll="0" defaultSubtotal="0"/>
    <pivotField showAll="0"/>
    <pivotField dataField="1" showAll="0"/>
    <pivotField showAll="0"/>
    <pivotField dataField="1" showAll="0"/>
    <pivotField showAll="0" defaultSubtotal="0"/>
    <pivotField dataField="1"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5">
    <i>
      <x/>
    </i>
    <i>
      <x v="1"/>
    </i>
    <i>
      <x v="2"/>
    </i>
    <i>
      <x v="3"/>
    </i>
    <i>
      <x v="4"/>
    </i>
  </rowItems>
  <colFields count="1">
    <field x="-2"/>
  </colFields>
  <colItems count="3">
    <i>
      <x/>
    </i>
    <i i="1">
      <x v="1"/>
    </i>
    <i i="2">
      <x v="2"/>
    </i>
  </colItems>
  <pageFields count="1">
    <pageField fld="3" hier="-1"/>
  </pageFields>
  <dataFields count="3">
    <dataField name="Максимум по полю Значение КрКр" fld="8" subtotal="max" baseField="4" baseItem="0" numFmtId="1"/>
    <dataField name="Среднее по полю Значение РФ" fld="10" subtotal="average" baseField="4" baseItem="0"/>
    <dataField name="Среднее по полю Значение ЮФО" fld="12" subtotal="average" baseField="4" baseItem="0"/>
  </dataFields>
  <formats count="4">
    <format dxfId="3">
      <pivotArea dataOnly="0" labelOnly="1" outline="0" fieldPosition="0">
        <references count="1">
          <reference field="3" count="0"/>
        </references>
      </pivotArea>
    </format>
    <format dxfId="2">
      <pivotArea dataOnly="0" labelOnly="1" outline="0" fieldPosition="0">
        <references count="1">
          <reference field="3" count="0"/>
        </references>
      </pivotArea>
    </format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СводнаяТаблица_рейт_по_показ_общ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3">
  <location ref="B385:D402" firstHeaderRow="1" firstDataRow="2" firstDataCol="1" rowPageCount="1" colPageCount="1"/>
  <pivotFields count="18">
    <pivotField showAll="0"/>
    <pivotField showAll="0"/>
    <pivotField axis="axisRow" showAll="0" sortType="ascending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multipleItemSelectionAllowed="1" showAll="0">
      <items count="18">
        <item h="1" x="7"/>
        <item h="1" x="10"/>
        <item h="1" x="12"/>
        <item h="1" x="13"/>
        <item h="1" x="3"/>
        <item h="1" x="11"/>
        <item h="1" x="0"/>
        <item h="1" x="5"/>
        <item x="1"/>
        <item h="1" x="4"/>
        <item h="1" x="6"/>
        <item h="1" x="8"/>
        <item h="1" x="9"/>
        <item h="1" x="14"/>
        <item h="1" x="15"/>
        <item h="1" x="16"/>
        <item h="1" x="2"/>
        <item t="default"/>
      </items>
    </pivotField>
    <pivotField axis="axisCol" numFmtId="14" multipleItemSelectionAllowed="1" showAll="0" sortType="descending">
      <items count="6">
        <item x="4"/>
        <item x="3"/>
        <item h="1" x="2"/>
        <item h="1" x="1"/>
        <item h="1" x="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</pivotFields>
  <rowFields count="1">
    <field x="2"/>
  </rowFields>
  <rowItems count="16">
    <i>
      <x v="1"/>
    </i>
    <i>
      <x v="2"/>
    </i>
    <i>
      <x/>
    </i>
    <i>
      <x v="13"/>
    </i>
    <i>
      <x v="7"/>
    </i>
    <i>
      <x v="9"/>
    </i>
    <i>
      <x v="4"/>
    </i>
    <i>
      <x v="5"/>
    </i>
    <i>
      <x v="12"/>
    </i>
    <i>
      <x v="6"/>
    </i>
    <i>
      <x v="3"/>
    </i>
    <i>
      <x v="14"/>
    </i>
    <i>
      <x v="15"/>
    </i>
    <i>
      <x v="10"/>
    </i>
    <i>
      <x v="8"/>
    </i>
    <i>
      <x v="11"/>
    </i>
  </rowItems>
  <colFields count="1">
    <field x="4"/>
  </colFields>
  <colItems count="2">
    <i>
      <x/>
    </i>
    <i>
      <x v="1"/>
    </i>
  </colItems>
  <pageFields count="1">
    <pageField fld="3" hier="-1"/>
  </pageFields>
  <dataFields count="1">
    <dataField name="Сумма по полю Рейтинг" fld="6" baseField="0" baseItem="0"/>
  </dataFields>
  <chartFormats count="19">
    <chartFormat chart="2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2" format="1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1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1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13">
      <pivotArea type="data" outline="0" fieldPosition="0">
        <references count="3">
          <reference field="4294967294" count="1" selected="0">
            <x v="0"/>
          </reference>
          <reference field="2" count="1" selected="0">
            <x v="11"/>
          </reference>
          <reference field="4" count="1" selected="0">
            <x v="0"/>
          </reference>
        </references>
      </pivotArea>
    </chartFormat>
    <chartFormat chart="2" format="14">
      <pivotArea type="data" outline="0" fieldPosition="0">
        <references count="3">
          <reference field="4294967294" count="1" selected="0">
            <x v="0"/>
          </reference>
          <reference field="2" count="1" selected="0">
            <x v="15"/>
          </reference>
          <reference field="4" count="1" selected="0">
            <x v="0"/>
          </reference>
        </references>
      </pivotArea>
    </chartFormat>
    <chartFormat chart="2" format="15">
      <pivotArea type="data" outline="0" fieldPosition="0">
        <references count="3">
          <reference field="4294967294" count="1" selected="0">
            <x v="0"/>
          </reference>
          <reference field="2" count="1" selected="0">
            <x v="9"/>
          </reference>
          <reference field="4" count="1" selected="0">
            <x v="0"/>
          </reference>
        </references>
      </pivotArea>
    </chartFormat>
    <chartFormat chart="2" format="16">
      <pivotArea type="data" outline="0" fieldPosition="0">
        <references count="3">
          <reference field="4294967294" count="1" selected="0">
            <x v="0"/>
          </reference>
          <reference field="2" count="1" selected="0">
            <x v="6"/>
          </reference>
          <reference field="4" count="1" selected="0">
            <x v="0"/>
          </reference>
        </references>
      </pivotArea>
    </chartFormat>
    <chartFormat chart="2" format="17">
      <pivotArea type="data" outline="0" fieldPosition="0">
        <references count="3">
          <reference field="4294967294" count="1" selected="0">
            <x v="0"/>
          </reference>
          <reference field="2" count="1" selected="0">
            <x v="6"/>
          </reference>
          <reference field="4" count="1" selected="0">
            <x v="1"/>
          </reference>
        </references>
      </pivotArea>
    </chartFormat>
    <chartFormat chart="2" format="18">
      <pivotArea type="data" outline="0" fieldPosition="0">
        <references count="3">
          <reference field="4294967294" count="1" selected="0">
            <x v="0"/>
          </reference>
          <reference field="2" count="1" selected="0">
            <x v="3"/>
          </reference>
          <reference field="4" count="1" selected="0">
            <x v="0"/>
          </reference>
        </references>
      </pivotArea>
    </chartFormat>
    <chartFormat chart="2" format="19">
      <pivotArea type="data" outline="0" fieldPosition="0">
        <references count="3">
          <reference field="4294967294" count="1" selected="0">
            <x v="0"/>
          </reference>
          <reference field="2" count="1" selected="0">
            <x v="3"/>
          </reference>
          <reference field="4" count="1" selected="0">
            <x v="1"/>
          </reference>
        </references>
      </pivotArea>
    </chartFormat>
    <chartFormat chart="2" format="20">
      <pivotArea type="data" outline="0" fieldPosition="0">
        <references count="3">
          <reference field="4294967294" count="1" selected="0">
            <x v="0"/>
          </reference>
          <reference field="2" count="1" selected="0">
            <x v="4"/>
          </reference>
          <reference field="4" count="1" selected="0">
            <x v="0"/>
          </reference>
        </references>
      </pivotArea>
    </chartFormat>
    <chartFormat chart="2" format="21">
      <pivotArea type="data" outline="0" fieldPosition="0">
        <references count="3">
          <reference field="4294967294" count="1" selected="0">
            <x v="0"/>
          </reference>
          <reference field="2" count="1" selected="0">
            <x v="10"/>
          </reference>
          <reference field="4" count="1" selected="0">
            <x v="0"/>
          </reference>
        </references>
      </pivotArea>
    </chartFormat>
    <chartFormat chart="2" format="22">
      <pivotArea type="data" outline="0" fieldPosition="0">
        <references count="3">
          <reference field="4294967294" count="1" selected="0">
            <x v="0"/>
          </reference>
          <reference field="2" count="1" selected="0">
            <x v="12"/>
          </reference>
          <reference field="4" count="1" selected="0">
            <x v="0"/>
          </reference>
        </references>
      </pivotArea>
    </chartFormat>
    <chartFormat chart="2" format="23">
      <pivotArea type="data" outline="0" fieldPosition="0">
        <references count="3">
          <reference field="4294967294" count="1" selected="0">
            <x v="0"/>
          </reference>
          <reference field="2" count="1" selected="0">
            <x v="7"/>
          </reference>
          <reference field="4" count="1" selected="0">
            <x v="0"/>
          </reference>
        </references>
      </pivotArea>
    </chartFormat>
    <chartFormat chart="2" format="24">
      <pivotArea type="data" outline="0" fieldPosition="0">
        <references count="3">
          <reference field="4294967294" count="1" selected="0">
            <x v="0"/>
          </reference>
          <reference field="2" count="1" selected="0">
            <x v="0"/>
          </reference>
          <reference field="4" count="1" selected="0">
            <x v="0"/>
          </reference>
        </references>
      </pivotArea>
    </chartFormat>
    <chartFormat chart="2" format="25">
      <pivotArea type="data" outline="0" fieldPosition="0">
        <references count="3">
          <reference field="4294967294" count="1" selected="0">
            <x v="0"/>
          </reference>
          <reference field="2" count="1" selected="0">
            <x v="14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Краснодарский край" cacheId="1" dataPosition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16">
  <location ref="B4:D21" firstHeaderRow="1" firstDataRow="2" firstDataCol="1" rowPageCount="1" colPageCount="1"/>
  <pivotFields count="18">
    <pivotField showAll="0" defaultSubtotal="0"/>
    <pivotField showAll="0" defaultSubtotal="0"/>
    <pivotField axis="axisRow" showAll="0" sortType="ascending">
      <items count="17">
        <item x="3"/>
        <item x="4"/>
        <item x="5"/>
        <item x="6"/>
        <item x="1"/>
        <item x="0"/>
        <item x="2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Page" multipleItemSelectionAllowed="1" showAll="0">
      <items count="18">
        <item h="1" x="7"/>
        <item h="1" x="10"/>
        <item h="1" x="13"/>
        <item h="1" x="12"/>
        <item x="3"/>
        <item h="1" x="11"/>
        <item h="1" x="0"/>
        <item h="1" x="5"/>
        <item h="1" x="1"/>
        <item h="1" x="4"/>
        <item h="1" x="6"/>
        <item h="1" x="8"/>
        <item h="1" x="9"/>
        <item h="1" x="14"/>
        <item h="1" x="15"/>
        <item h="1" x="16"/>
        <item h="1" x="2"/>
        <item t="default"/>
      </items>
    </pivotField>
    <pivotField axis="axisCol" numFmtId="14" showAll="0" nonAutoSortDefault="1" defaultSubtotal="0">
      <items count="5">
        <item h="1" x="0"/>
        <item h="1" x="1"/>
        <item h="1" x="2"/>
        <item x="3"/>
        <item x="4"/>
      </items>
    </pivotField>
    <pivotField dataField="1" showAll="0"/>
    <pivotField showAll="0" defaultSubtota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2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rowItems>
  <colFields count="1">
    <field x="4"/>
  </colFields>
  <colItems count="2">
    <i>
      <x v="3"/>
    </i>
    <i>
      <x v="4"/>
    </i>
  </colItems>
  <pageFields count="1">
    <pageField fld="3" hier="-1"/>
  </pageFields>
  <dataFields count="1">
    <dataField name="Сумма по полю Значение" fld="5" baseField="0" baseItem="0"/>
  </dataFields>
  <formats count="3">
    <format dxfId="6">
      <pivotArea outline="0" collapsedLevelsAreSubtotals="1" fieldPosition="0"/>
    </format>
    <format dxfId="5">
      <pivotArea outline="0" collapsedLevelsAreSubtotals="1" fieldPosition="0"/>
    </format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Сводная_общая_инфраструктура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>
  <location ref="B328:C334" firstHeaderRow="1" firstDataRow="2" firstDataCol="1" rowPageCount="1" colPageCount="1"/>
  <pivotFields count="18">
    <pivotField showAll="0" defaultSubtotal="0"/>
    <pivotField showAll="0" defaultSubtotal="0"/>
    <pivotField axis="axisPage" multipleItemSelectionAllowed="1" showAll="0" defaultSubtotal="0">
      <items count="16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</items>
    </pivotField>
    <pivotField axis="axisCol" showAll="0" defaultSubtotal="0">
      <items count="17">
        <item h="1" x="3"/>
        <item h="1" x="0"/>
        <item x="7"/>
        <item h="1" x="10"/>
        <item h="1" x="11"/>
        <item h="1" x="12"/>
        <item h="1" x="13"/>
        <item h="1" x="5"/>
        <item h="1" x="1"/>
        <item h="1" x="4"/>
        <item h="1" x="6"/>
        <item h="1" x="8"/>
        <item h="1" x="9"/>
        <item h="1" x="14"/>
        <item h="1" x="15"/>
        <item h="1" x="16"/>
        <item h="1" x="2"/>
      </items>
    </pivotField>
    <pivotField axis="axisRow" numFmtId="14" showAll="0" sortType="ascending" defaultSubtotal="0">
      <items count="5">
        <item x="0"/>
        <item x="1"/>
        <item x="2"/>
        <item x="3"/>
        <item x="4"/>
      </items>
    </pivotField>
    <pivotField dataField="1"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5">
    <i>
      <x/>
    </i>
    <i>
      <x v="1"/>
    </i>
    <i>
      <x v="2"/>
    </i>
    <i>
      <x v="3"/>
    </i>
    <i>
      <x v="4"/>
    </i>
  </rowItems>
  <colFields count="1">
    <field x="3"/>
  </colFields>
  <colItems count="1">
    <i>
      <x v="2"/>
    </i>
  </colItems>
  <pageFields count="1">
    <pageField fld="2" hier="-1"/>
  </pageFields>
  <dataFields count="1">
    <dataField name="Сумма по полю Значение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СводнаяТаблица_обеспеч_ТСТ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9">
  <location ref="B317:C320" firstHeaderRow="1" firstDataRow="2" firstDataCol="1" rowPageCount="1" colPageCount="1"/>
  <pivotFields count="18">
    <pivotField showAll="0" defaultSubtotal="0"/>
    <pivotField showAll="0" defaultSubtotal="0"/>
    <pivotField axis="axisPage" multipleItemSelectionAllowed="1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axis="axisCol" showAll="0">
      <items count="18">
        <item h="1" x="7"/>
        <item h="1" x="10"/>
        <item h="1" x="12"/>
        <item h="1" x="13"/>
        <item h="1" x="3"/>
        <item h="1" x="11"/>
        <item h="1" x="0"/>
        <item h="1" x="5"/>
        <item n="Индекс ФД, балл _x000a_(из 100 возможных)" x="1"/>
        <item h="1" x="4"/>
        <item h="1" x="6"/>
        <item h="1" x="8"/>
        <item h="1" x="9"/>
        <item h="1" x="14"/>
        <item h="1" x="15"/>
        <item h="1" x="16"/>
        <item h="1" x="2"/>
        <item t="default"/>
      </items>
    </pivotField>
    <pivotField axis="axisRow" numFmtId="14" showAll="0" sortType="ascending">
      <items count="6">
        <item h="1" x="0"/>
        <item h="1" x="1"/>
        <item h="1" x="2"/>
        <item x="3"/>
        <item x="4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4"/>
  </rowFields>
  <rowItems count="2">
    <i>
      <x v="3"/>
    </i>
    <i>
      <x v="4"/>
    </i>
  </rowItems>
  <colFields count="1">
    <field x="3"/>
  </colFields>
  <colItems count="1">
    <i>
      <x v="8"/>
    </i>
  </colItems>
  <pageFields count="1">
    <pageField fld="2" hier="-1"/>
  </pageFields>
  <dataFields count="1">
    <dataField name="Сумма по полю Значение" fld="5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39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18" format="40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Сводная таблица2" cacheId="1" dataPosition="0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6" indent="0" outline="1" outlineData="1" multipleFieldFilters="0" chartFormat="16">
  <location ref="B26:D43" firstHeaderRow="1" firstDataRow="2" firstDataCol="1" rowPageCount="1" colPageCount="1"/>
  <pivotFields count="18">
    <pivotField showAll="0" defaultSubtotal="0"/>
    <pivotField showAll="0" defaultSubtotal="0"/>
    <pivotField axis="axisRow" showAll="0" sortType="ascending">
      <items count="17">
        <item x="3"/>
        <item x="4"/>
        <item x="5"/>
        <item x="6"/>
        <item x="1"/>
        <item x="0"/>
        <item x="2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Page" multipleItemSelectionAllowed="1" showAll="0">
      <items count="18">
        <item h="1" x="7"/>
        <item h="1" x="10"/>
        <item h="1" x="13"/>
        <item h="1" x="12"/>
        <item x="3"/>
        <item h="1" x="11"/>
        <item h="1" x="0"/>
        <item h="1" x="5"/>
        <item h="1" x="1"/>
        <item h="1" x="4"/>
        <item h="1" x="6"/>
        <item h="1" x="8"/>
        <item h="1" x="9"/>
        <item h="1" x="14"/>
        <item h="1" x="15"/>
        <item h="1" x="16"/>
        <item h="1" x="2"/>
        <item t="default"/>
      </items>
    </pivotField>
    <pivotField axis="axisCol" numFmtId="14" showAll="0" nonAutoSortDefault="1" defaultSubtotal="0">
      <items count="5">
        <item h="1" x="0"/>
        <item h="1" x="1"/>
        <item h="1" x="2"/>
        <item x="3"/>
        <item x="4"/>
      </items>
    </pivotField>
    <pivotField showAll="0"/>
    <pivotField showAll="0" defaultSubtotal="0"/>
    <pivotField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2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rowItems>
  <colFields count="1">
    <field x="4"/>
  </colFields>
  <colItems count="2">
    <i>
      <x v="3"/>
    </i>
    <i>
      <x v="4"/>
    </i>
  </colItems>
  <pageFields count="1">
    <pageField fld="3" hier="-1"/>
  </pageFields>
  <dataFields count="1">
    <dataField name="Сумма по полю Значение КрКр" fld="8" baseField="2" baseItem="0"/>
  </dataFields>
  <formats count="3">
    <format dxfId="9">
      <pivotArea outline="0" collapsedLevelsAreSubtotals="1" fieldPosition="0"/>
    </format>
    <format dxfId="8">
      <pivotArea outline="0" collapsedLevelsAreSubtotals="1" fieldPosition="0"/>
    </format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СводнаяТаблица_мун_банк" cacheId="1" applyNumberFormats="0" applyBorderFormats="0" applyFontFormats="0" applyPatternFormats="0" applyAlignmentFormats="0" applyWidthHeightFormats="1" dataCaption="Значения" updatedVersion="6" minRefreshableVersion="3" useAutoFormatting="1" rowGrandTotals="0" colGrandTotals="0" itemPrintTitles="1" createdVersion="4" indent="0" outline="1" outlineData="1" multipleFieldFilters="0" chartFormat="13">
  <location ref="B221:D224" firstHeaderRow="1" firstDataRow="2" firstDataCol="1" rowPageCount="1" colPageCount="1"/>
  <pivotFields count="18">
    <pivotField showAll="0" defaultSubtotal="0"/>
    <pivotField showAll="0" defaultSubtotal="0"/>
    <pivotField axis="axisPage" multipleItemSelectionAllowed="1" showAll="0">
      <items count="17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  <pivotField axis="axisRow" showAll="0">
      <items count="18">
        <item h="1" x="7"/>
        <item h="1" x="10"/>
        <item h="1" x="12"/>
        <item h="1" x="13"/>
        <item h="1" x="3"/>
        <item h="1" x="11"/>
        <item x="0"/>
        <item x="5"/>
        <item h="1" x="1"/>
        <item h="1" x="4"/>
        <item h="1" x="6"/>
        <item h="1" x="8"/>
        <item h="1" x="9"/>
        <item h="1" x="14"/>
        <item h="1" x="15"/>
        <item h="1" x="16"/>
        <item h="1" x="2"/>
        <item t="default"/>
      </items>
    </pivotField>
    <pivotField axis="axisCol" numFmtId="14" showAll="0" sortType="ascending">
      <items count="6">
        <item h="1" x="0"/>
        <item h="1" x="1"/>
        <item h="1" x="2"/>
        <item x="3"/>
        <item x="4"/>
        <item t="default"/>
      </items>
    </pivotField>
    <pivotField dataField="1" showAl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3"/>
  </rowFields>
  <rowItems count="2">
    <i>
      <x v="6"/>
    </i>
    <i>
      <x v="7"/>
    </i>
  </rowItems>
  <colFields count="1">
    <field x="4"/>
  </colFields>
  <colItems count="2">
    <i>
      <x v="3"/>
    </i>
    <i>
      <x v="4"/>
    </i>
  </colItems>
  <pageFields count="1">
    <pageField fld="2" hier="-1"/>
  </pageFields>
  <dataFields count="1">
    <dataField name="Сумма по полю Значение" fld="5" baseField="0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3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2" format="3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2" format="3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2" format="4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Показатель" sourceName="Показатель">
  <pivotTables>
    <pivotTable tabId="6" name="Краснодарский край"/>
    <pivotTable tabId="6" name="Сводная таблица2"/>
    <pivotTable tabId="6" name="Сводная таблица3"/>
  </pivotTables>
  <data>
    <tabular pivotCacheId="3" customListSort="0" showMissing="0">
      <items count="17">
        <i x="3" s="1"/>
        <i x="4"/>
        <i x="0"/>
        <i x="1"/>
        <i x="2"/>
        <i x="7"/>
        <i x="8"/>
        <i x="9"/>
        <i x="10"/>
        <i x="12"/>
        <i x="13"/>
        <i x="15"/>
        <i x="16"/>
        <i x="6" nd="1"/>
        <i x="11" nd="1"/>
        <i x="5" nd="1"/>
        <i x="14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4" sourceName="Дата">
  <pivotTables>
    <pivotTable tabId="6" name="СводнаяТаблица_рейт_по_показ_общ"/>
  </pivotTables>
  <data>
    <tabular pivotCacheId="3" showMissing="0" crossFilter="none">
      <items count="5">
        <i x="0"/>
        <i x="1"/>
        <i x="2"/>
        <i x="3" s="1"/>
        <i x="4" s="1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Показатель1" sourceName="Показатель">
  <pivotTables>
    <pivotTable tabId="6" name="Сводная таблица_КрКр2вар"/>
    <pivotTable tabId="6" name="Сводная таблица_Кркр2вар_кнопка"/>
  </pivotTables>
  <data>
    <tabular pivotCacheId="3" showMissing="0">
      <items count="17">
        <i x="3"/>
        <i x="4"/>
        <i x="0"/>
        <i x="1"/>
        <i x="2"/>
        <i x="7"/>
        <i x="8"/>
        <i x="9"/>
        <i x="10"/>
        <i x="12"/>
        <i x="13"/>
        <i x="15"/>
        <i x="16" s="1"/>
        <i x="6" nd="1"/>
        <i x="11" nd="1"/>
        <i x="5" nd="1"/>
        <i x="14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5" sourceName="Дата">
  <pivotTables>
    <pivotTable tabId="6" name="Краснодарский край"/>
    <pivotTable tabId="6" name="Сводная таблица2"/>
    <pivotTable tabId="6" name="Сводная таблица3"/>
  </pivotTables>
  <data>
    <tabular pivotCacheId="3">
      <items count="5">
        <i x="2"/>
        <i x="3" s="1"/>
        <i x="4" s="1"/>
        <i x="0" nd="1"/>
        <i x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Муниципальное_образование1" sourceName="Муниципальное образование">
  <pivotTables>
    <pivotTable tabId="6" name="Сводная таблица_КрКр2вар"/>
    <pivotTable tabId="6" name="Сводная таблица_Кркр2вар_кнопка"/>
  </pivotTables>
  <data>
    <tabular pivotCacheId="3" showMissing="0" crossFilter="none">
      <items count="16">
        <i x="3" s="1"/>
        <i x="4" s="1"/>
        <i x="5" s="1"/>
        <i x="6" s="1"/>
        <i x="1" s="1"/>
        <i x="0" s="1"/>
        <i x="2" s="1"/>
        <i x="7" s="1"/>
        <i x="8" s="1"/>
        <i x="9" s="1"/>
        <i x="10" s="1"/>
        <i x="11" s="1"/>
        <i x="12" s="1"/>
        <i x="13" s="1"/>
        <i x="14" s="1"/>
        <i x="15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1" sourceName="Дата">
  <pivotTables>
    <pivotTable tabId="6" name="Сводная таблица_КрКр2вар"/>
  </pivotTables>
  <data>
    <tabular pivotCacheId="3">
      <items count="5">
        <i x="2"/>
        <i x="3" s="1"/>
        <i x="4" s="1"/>
        <i x="0" nd="1"/>
        <i x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Муниципальное_образование2" sourceName="Муниципальное образование">
  <pivotTables>
    <pivotTable tabId="6" name="СводнаяТаблица_мун_с_накоп"/>
    <pivotTable tabId="6" name="СводнаяТаблица_мун_банк"/>
    <pivotTable tabId="6" name="СводнаяТаблица_мун_Индекс ФД"/>
    <pivotTable tabId="6" name="СводнаяТаблица_мун_интернет"/>
    <pivotTable tabId="6" name="СводнаяТаблица_мун_ФО"/>
    <pivotTable tabId="6" name="СводнаяТаблица_мун_числ"/>
    <pivotTable tabId="6" name="СводнаяТаблица_обеспеч_БООПС"/>
    <pivotTable tabId="6" name="СводнаяТаблица_обеспеч_ТСТ"/>
    <pivotTable tabId="6" name="СводнаяТаблиц_обеспеч_офис"/>
    <pivotTable tabId="6" name="СводнаяТаблица_обесп_безнал"/>
    <pivotTable tabId="6" name="Сводная_общая_инфраструктура"/>
  </pivotTables>
  <data>
    <tabular pivotCacheId="3">
      <items count="16">
        <i x="3"/>
        <i x="4"/>
        <i x="5"/>
        <i x="6"/>
        <i x="1"/>
        <i x="0" s="1"/>
        <i x="2"/>
        <i x="7"/>
        <i x="8"/>
        <i x="9"/>
        <i x="10"/>
        <i x="11"/>
        <i x="12"/>
        <i x="13"/>
        <i x="14"/>
        <i x="15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2" sourceName="Дата">
  <pivotTables>
    <pivotTable tabId="6" name="СводнаяТаблица_мун_с_накоп"/>
    <pivotTable tabId="6" name="СводнаяТаблица_мун_банк"/>
    <pivotTable tabId="6" name="СводнаяТаблица_мун_ФО"/>
  </pivotTables>
  <data>
    <tabular pivotCacheId="3">
      <items count="5">
        <i x="2"/>
        <i x="3" s="1"/>
        <i x="4" s="1"/>
        <i x="0" nd="1"/>
        <i x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3" sourceName="Дата">
  <pivotTables>
    <pivotTable tabId="6" name="СводнаяТаблица_обесп_безнал"/>
    <pivotTable tabId="6" name="СводнаяТаблиц_обеспеч_офис"/>
    <pivotTable tabId="6" name="СводнаяТаблица_обеспеч_ТСТ"/>
    <pivotTable tabId="6" name="СводнаяТаблица_обеспеч_БООПС"/>
  </pivotTables>
  <data>
    <tabular pivotCacheId="3" showMissing="0" crossFilter="none">
      <items count="5">
        <i x="0"/>
        <i x="1"/>
        <i x="2"/>
        <i x="3" s="1"/>
        <i x="4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Дата" sourceName="Дата">
  <pivotTables>
    <pivotTable tabId="6" name="СводнаяТаблица_рейт_общ"/>
    <pivotTable tabId="6" name="Сводная таблица1"/>
  </pivotTables>
  <data>
    <tabular pivotCacheId="3">
      <items count="5">
        <i x="2"/>
        <i x="3" s="1"/>
        <i x="4" s="1"/>
        <i x="0" nd="1"/>
        <i x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Муниципальное_образование" sourceName="Муниципальное образование">
  <pivotTables>
    <pivotTable tabId="6" name="СводнаяТаблица_рейт_по_показ_общ"/>
  </pivotTables>
  <data>
    <tabular pivotCacheId="3" showMissing="0" crossFilter="none">
      <items count="16">
        <i x="3" s="1"/>
        <i x="4" s="1"/>
        <i x="5" s="1"/>
        <i x="6" s="1"/>
        <i x="1" s="1"/>
        <i x="0" s="1"/>
        <i x="2" s="1"/>
        <i x="7" s="1"/>
        <i x="8" s="1"/>
        <i x="9" s="1"/>
        <i x="10" s="1"/>
        <i x="11" s="1"/>
        <i x="12" s="1"/>
        <i x="13" s="1"/>
        <i x="14" s="1"/>
        <i x="15" s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Срез_Показатель2" sourceName="Показатель">
  <pivotTables>
    <pivotTable tabId="6" name="СводнаяТаблица_рейт_по_показ_общ"/>
  </pivotTables>
  <data>
    <tabular pivotCacheId="3">
      <items count="17">
        <i x="3"/>
        <i x="4"/>
        <i x="0"/>
        <i x="1" s="1"/>
        <i x="2"/>
        <i x="7"/>
        <i x="8"/>
        <i x="9"/>
        <i x="10"/>
        <i x="12"/>
        <i x="13"/>
        <i x="15"/>
        <i x="16"/>
        <i x="6" nd="1"/>
        <i x="11" nd="1"/>
        <i x="5" nd="1"/>
        <i x="14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Показатель" cache="Срез_Показатель" caption="Показатель" showCaption="0" style="SlicerStyleOther1 2" rowHeight="288000"/>
  <slicer name="Дата 5" cache="Срез_Дата5" caption="Дата" columnCount="2" showCaption="0" style="SlicerStyleOther1 2" rowHeight="225425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" cache="Срез_Муниципальное_образование1" caption="Муниципальное образование" showCaption="0" style="SlicerStyleOther1 2" rowHeight="288000"/>
  <slicer name="Дата 1" cache="Срез_Дата1" caption="Дата" columnCount="2" showCaption="0" style="SlicerStyleOther1 2" rowHeight="360000"/>
  <slicer name="Показатель 1" cache="Срез_Показатель1" caption="Показатель" showCaption="0" style="SlicerStyleOther1 2" rowHeight="288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 1" cache="Срез_Муниципальное_образование2" caption="Муниципальное образование" showCaption="0" style="SlicerStyleOther1 2" rowHeight="288000"/>
  <slicer name="Дата 2" cache="Срез_Дата2" caption="Дата" columnCount="2" showCaption="0" style="SlicerStyleOther1 2" rowHeight="225425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 2" cache="Срез_Муниципальное_образование2" caption="Муниципальное образование" showCaption="0" style="SlicerStyleOther1 2" rowHeight="288000"/>
  <slicer name="Дата 3" cache="Срез_Дата3" caption="Дата" startItem="2" columnCount="2" showCaption="0" style="SlicerStyleOther1 2" rowHeight="225425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Дата" cache="Срез_Дата" caption="Дата" showCaption="0" style="SlicerStyleOther1 2" rowHeight="360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Муниципальное образование 3" cache="Срез_Муниципальное_образование" caption="Муниципальное образование" showCaption="0" style="SlicerStyleOther1 2" rowHeight="288000"/>
  <slicer name="Показатель 2" cache="Срез_Показатель2" caption="Показатель" showCaption="0" style="SlicerStyleOther1 2" rowHeight="288000"/>
  <slicer name="Дата 4" cache="Срез_Дата4" caption="Дата" startItem="2" columnCount="2" showCaption="0" style="SlicerStyleOther1 2" rowHeight="225425"/>
</slicers>
</file>

<file path=xl/tables/table1.xml><?xml version="1.0" encoding="utf-8"?>
<table xmlns="http://schemas.openxmlformats.org/spreadsheetml/2006/main" id="6" name="Таблица_ППКО" displayName="Таблица_ППКО" ref="Z2:AA8" totalsRowShown="0">
  <autoFilter ref="Z2:AA8"/>
  <sortState ref="Z3:AA13">
    <sortCondition descending="1" ref="AA2:AA13"/>
  </sortState>
  <tableColumns count="2">
    <tableColumn id="1" name="МО/Район"/>
    <tableColumn id="2" name="Кол-во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_основная" displayName="Таблица_основная" ref="A1:R1361" totalsRowShown="0" headerRowDxfId="52" dataDxfId="51" tableBorderDxfId="50">
  <autoFilter ref="A1:R1361"/>
  <sortState ref="A2422:R3301">
    <sortCondition ref="A1:A1585"/>
  </sortState>
  <tableColumns count="18">
    <tableColumn id="12" name="№ для расчета рейтинга" dataDxfId="49"/>
    <tableColumn id="9" name="№ для добавления данных (исходная)" dataDxfId="48"/>
    <tableColumn id="1" name="Муниципальное образование" dataDxfId="47"/>
    <tableColumn id="2" name="Показатель" dataDxfId="46"/>
    <tableColumn id="3" name="Дата" dataDxfId="45"/>
    <tableColumn id="4" name="Значение" dataDxfId="44"/>
    <tableColumn id="10" name="Рейтинг" dataDxfId="43" dataCellStyle="Обычный 2 2"/>
    <tableColumn id="5" name="КрКр" dataDxfId="42"/>
    <tableColumn id="6" name="Значение КрКр" dataDxfId="41"/>
    <tableColumn id="7" name="РФ" dataDxfId="40"/>
    <tableColumn id="8" name="Значение РФ" dataDxfId="39"/>
    <tableColumn id="18" name="ЮФО" dataDxfId="38"/>
    <tableColumn id="11" name="Значение ЮФО" dataDxfId="37"/>
    <tableColumn id="16" name="Рейтинг расчет" dataDxfId="36" dataCellStyle="Обычный 2 2">
      <calculatedColumnFormula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calculatedColumnFormula>
    </tableColumn>
    <tableColumn id="17" name="Ссылка для позиции в рейтинге" dataDxfId="35">
      <calculatedColumnFormula>CONCATENATE("F","$",Таблица_основная[[#This Row],[Первая строка массива]])</calculatedColumnFormula>
    </tableColumn>
    <tableColumn id="13" name="Ссылка для массива Рейтинга" dataDxfId="34">
      <calculatedColumnFormula>CONCATENATE("F","$",Таблица_основная[[#This Row],[Первая строка массива]],":","F","$",Таблица_основная[[#This Row],[Последняя строка моссива]])</calculatedColumnFormula>
    </tableColumn>
    <tableColumn id="14" name="Первая строка массива" dataDxfId="33"/>
    <tableColumn id="15" name="Последняя строка моссива" dataDxfId="32">
      <calculatedColumnFormula>Таблица_основная[[#This Row],[Первая строка массива]]+15</calculatedColumnFormula>
    </tableColumn>
  </tableColumns>
  <tableStyleInfo name="TableStyleLight18" showFirstColumn="1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07/relationships/slicer" Target="../slicers/slicer6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R91"/>
  <sheetViews>
    <sheetView topLeftCell="C1" zoomScale="140" zoomScaleNormal="140" workbookViewId="0">
      <selection activeCell="O27" sqref="O27"/>
    </sheetView>
  </sheetViews>
  <sheetFormatPr defaultRowHeight="12.75" x14ac:dyDescent="0.2"/>
  <cols>
    <col min="1" max="1" width="73.28515625" customWidth="1"/>
    <col min="2" max="3" width="12.42578125" style="45" customWidth="1"/>
    <col min="4" max="4" width="12.42578125" style="23" customWidth="1"/>
    <col min="5" max="5" width="12.5703125" style="23" bestFit="1" customWidth="1"/>
    <col min="6" max="6" width="15.28515625" style="23" customWidth="1"/>
    <col min="7" max="7" width="11.7109375" customWidth="1"/>
    <col min="8" max="8" width="12" customWidth="1"/>
    <col min="9" max="9" width="12.42578125" customWidth="1"/>
    <col min="10" max="10" width="11.5703125" customWidth="1"/>
    <col min="11" max="11" width="13.5703125" customWidth="1"/>
    <col min="15" max="15" width="27.85546875" bestFit="1" customWidth="1"/>
  </cols>
  <sheetData>
    <row r="1" spans="1:18" s="45" customFormat="1" x14ac:dyDescent="0.2">
      <c r="A1" s="58" t="s">
        <v>106</v>
      </c>
      <c r="D1" s="23"/>
      <c r="E1" s="23"/>
      <c r="F1" s="23"/>
    </row>
    <row r="2" spans="1:18" s="45" customFormat="1" x14ac:dyDescent="0.2">
      <c r="A2" s="47"/>
      <c r="B2" s="47"/>
      <c r="C2" s="47"/>
      <c r="D2" s="48" t="s">
        <v>114</v>
      </c>
      <c r="E2" s="48" t="s">
        <v>114</v>
      </c>
      <c r="F2" s="47"/>
      <c r="G2" s="47"/>
      <c r="H2" s="48" t="s">
        <v>114</v>
      </c>
      <c r="I2" s="48" t="s">
        <v>114</v>
      </c>
      <c r="K2" s="48" t="s">
        <v>114</v>
      </c>
    </row>
    <row r="3" spans="1:18" x14ac:dyDescent="0.2">
      <c r="A3" s="49" t="s">
        <v>43</v>
      </c>
      <c r="B3" s="50">
        <v>44562</v>
      </c>
      <c r="C3" s="50">
        <v>44927</v>
      </c>
      <c r="D3" s="50">
        <v>44562</v>
      </c>
      <c r="E3" s="50">
        <v>44927</v>
      </c>
      <c r="F3" s="50">
        <v>44743</v>
      </c>
      <c r="G3" s="50">
        <v>45108</v>
      </c>
      <c r="H3" s="50">
        <v>44743</v>
      </c>
      <c r="I3" s="50">
        <v>45108</v>
      </c>
      <c r="J3" s="50">
        <v>44927</v>
      </c>
      <c r="K3" s="50">
        <v>45292</v>
      </c>
    </row>
    <row r="4" spans="1:18" x14ac:dyDescent="0.2">
      <c r="A4" s="47" t="s">
        <v>81</v>
      </c>
      <c r="B4" s="47">
        <v>190284</v>
      </c>
      <c r="C4" s="47">
        <v>149535</v>
      </c>
      <c r="D4" s="51">
        <f>B4/$B$21</f>
        <v>84.196460176991152</v>
      </c>
      <c r="E4" s="51">
        <f>C4/$C$21</f>
        <v>66.195219123505979</v>
      </c>
      <c r="F4" s="47">
        <v>181046</v>
      </c>
      <c r="G4" s="91">
        <v>149645</v>
      </c>
      <c r="H4" s="51">
        <f>F4/$F$21</f>
        <v>80.21533008418254</v>
      </c>
      <c r="I4" s="92">
        <f>G4/$G$21</f>
        <v>66.243913235945115</v>
      </c>
      <c r="K4" s="89">
        <v>67</v>
      </c>
    </row>
    <row r="5" spans="1:18" x14ac:dyDescent="0.2">
      <c r="A5" s="52" t="s">
        <v>96</v>
      </c>
      <c r="B5" s="52"/>
      <c r="C5" s="52"/>
      <c r="D5" s="51">
        <v>50</v>
      </c>
      <c r="E5" s="51">
        <v>50</v>
      </c>
      <c r="F5" s="52"/>
      <c r="G5" s="52"/>
      <c r="H5" s="51"/>
      <c r="I5" s="51"/>
      <c r="K5" s="89">
        <v>63.8</v>
      </c>
    </row>
    <row r="6" spans="1:18" x14ac:dyDescent="0.2">
      <c r="A6" s="47" t="s">
        <v>69</v>
      </c>
      <c r="B6" s="47"/>
      <c r="C6" s="47"/>
      <c r="D6" s="51">
        <v>53</v>
      </c>
      <c r="E6" s="51">
        <v>55</v>
      </c>
      <c r="F6" s="47"/>
      <c r="G6" s="47"/>
      <c r="H6" s="51"/>
      <c r="I6" s="51"/>
      <c r="K6" s="89">
        <v>54.8</v>
      </c>
    </row>
    <row r="7" spans="1:18" x14ac:dyDescent="0.2">
      <c r="A7" s="47" t="s">
        <v>67</v>
      </c>
      <c r="B7" s="47">
        <v>23399</v>
      </c>
      <c r="C7" s="47">
        <v>21829</v>
      </c>
      <c r="D7" s="51">
        <f>B7/$B$21</f>
        <v>10.35353982300885</v>
      </c>
      <c r="E7" s="51">
        <f>C7/$C$21</f>
        <v>9.663125276671094</v>
      </c>
      <c r="F7" s="47">
        <v>24683</v>
      </c>
      <c r="G7" s="47">
        <v>25254</v>
      </c>
      <c r="H7" s="51">
        <f>F7/$F$21</f>
        <v>10.936198493575542</v>
      </c>
      <c r="I7" s="51">
        <f>G7/$G$21</f>
        <v>11.179282868525897</v>
      </c>
      <c r="K7" s="89">
        <v>11</v>
      </c>
    </row>
    <row r="8" spans="1:18" x14ac:dyDescent="0.2">
      <c r="A8" s="47" t="s">
        <v>98</v>
      </c>
      <c r="B8" s="47"/>
      <c r="C8" s="47"/>
      <c r="D8" s="51">
        <f>B7/($B$19/100)</f>
        <v>15.953501056794163</v>
      </c>
      <c r="E8" s="51">
        <f>C7/($C$19/100)</f>
        <v>14.883070839299107</v>
      </c>
      <c r="F8" s="47"/>
      <c r="G8" s="47"/>
      <c r="H8" s="51">
        <f>F7/($B$19/100)</f>
        <v>16.828935706006682</v>
      </c>
      <c r="I8" s="51">
        <f>G7/($G$19/100)</f>
        <v>17.218245039885456</v>
      </c>
      <c r="K8" s="89">
        <v>17</v>
      </c>
    </row>
    <row r="9" spans="1:18" x14ac:dyDescent="0.2">
      <c r="A9" s="47" t="s">
        <v>82</v>
      </c>
      <c r="B9" s="47">
        <v>218753</v>
      </c>
      <c r="C9" s="47">
        <v>214137</v>
      </c>
      <c r="D9" s="51">
        <f>B9/$B$21</f>
        <v>96.793362831858403</v>
      </c>
      <c r="E9" s="51">
        <f>C9/$C$21</f>
        <v>94.792828685258968</v>
      </c>
      <c r="F9" s="47">
        <v>244564</v>
      </c>
      <c r="G9" s="47">
        <v>341091</v>
      </c>
      <c r="H9" s="51">
        <f>F9/$F$21</f>
        <v>108.35799734160391</v>
      </c>
      <c r="I9" s="51">
        <f>G9/$G$21</f>
        <v>150.99203187250995</v>
      </c>
      <c r="K9" s="89">
        <v>143</v>
      </c>
    </row>
    <row r="10" spans="1:18" x14ac:dyDescent="0.2">
      <c r="A10" s="47" t="s">
        <v>100</v>
      </c>
      <c r="B10" s="47"/>
      <c r="C10" s="47"/>
      <c r="D10" s="51">
        <f>B9/($B$19/100)</f>
        <v>149.14638303674917</v>
      </c>
      <c r="E10" s="51">
        <f>C9/($C$19/100)</f>
        <v>145.99918183677644</v>
      </c>
      <c r="F10" s="47"/>
      <c r="G10" s="47"/>
      <c r="H10" s="51">
        <f>F9/($F$19/100)</f>
        <v>168.01824702180576</v>
      </c>
      <c r="I10" s="74">
        <f>G9/($G$19/100)</f>
        <v>232.55676007363468</v>
      </c>
      <c r="K10" s="89">
        <v>220</v>
      </c>
    </row>
    <row r="11" spans="1:18" x14ac:dyDescent="0.2">
      <c r="A11" s="47" t="s">
        <v>48</v>
      </c>
      <c r="B11" s="47"/>
      <c r="C11" s="47"/>
      <c r="D11" s="51">
        <f>(B4+B20)/$B$19</f>
        <v>26.85277152791982</v>
      </c>
      <c r="E11" s="51">
        <f>(C4+C20)/$C$19</f>
        <v>23.923079020931343</v>
      </c>
      <c r="F11" s="47"/>
      <c r="G11" s="47"/>
      <c r="H11" s="51">
        <f>(F4+F20)/$F$19</f>
        <v>28.119856002418281</v>
      </c>
      <c r="I11" s="51">
        <f>(G4+G20)/$G$19</f>
        <v>27.851223835821912</v>
      </c>
      <c r="K11" s="89">
        <v>29</v>
      </c>
    </row>
    <row r="12" spans="1:18" x14ac:dyDescent="0.2">
      <c r="A12" s="47" t="s">
        <v>101</v>
      </c>
      <c r="B12" s="47"/>
      <c r="C12" s="47"/>
      <c r="D12" s="51">
        <f>B14/($B$19/100)</f>
        <v>26.580759528192541</v>
      </c>
      <c r="E12" s="51">
        <f>C14/($C$19/100)</f>
        <v>27.888457080520897</v>
      </c>
      <c r="F12" s="47"/>
      <c r="G12" s="47"/>
      <c r="H12" s="51">
        <f>F14/($F$19/100)</f>
        <v>28.167465889885822</v>
      </c>
      <c r="I12" s="74">
        <f>G14/($G$19/100)</f>
        <v>39.967273471057474</v>
      </c>
      <c r="K12" s="89">
        <v>40</v>
      </c>
    </row>
    <row r="13" spans="1:18" x14ac:dyDescent="0.2">
      <c r="A13" s="47" t="s">
        <v>102</v>
      </c>
      <c r="B13" s="47"/>
      <c r="C13" s="47"/>
      <c r="D13" s="51">
        <f>(B16+B17)/($B$19/100)</f>
        <v>13.818776845980773</v>
      </c>
      <c r="E13" s="51">
        <f>(C16+C17)/($C$19/100)</f>
        <v>15.266243949001158</v>
      </c>
      <c r="F13" s="47"/>
      <c r="G13" s="47"/>
      <c r="H13" s="51">
        <f>(F16+F17)/($F$19/100)</f>
        <v>16.256749886643124</v>
      </c>
      <c r="I13" s="51">
        <f>(G16+G17)/($G$19/100)</f>
        <v>15.634417399604555</v>
      </c>
      <c r="K13" s="89">
        <v>16</v>
      </c>
    </row>
    <row r="14" spans="1:18" x14ac:dyDescent="0.2">
      <c r="A14" s="47" t="s">
        <v>49</v>
      </c>
      <c r="B14" s="47">
        <v>38986</v>
      </c>
      <c r="C14" s="47">
        <v>40904</v>
      </c>
      <c r="D14" s="51">
        <f t="shared" ref="D14:D19" si="0">B14/$B$21</f>
        <v>17.250442477876106</v>
      </c>
      <c r="E14" s="51">
        <f t="shared" ref="E14:E19" si="1">C14/$C$21</f>
        <v>18.107127047366092</v>
      </c>
      <c r="F14" s="47">
        <v>41000</v>
      </c>
      <c r="G14" s="47">
        <v>58620</v>
      </c>
      <c r="H14" s="51">
        <f t="shared" ref="H14:H19" si="2">F14/$F$21</f>
        <v>18.165706690296854</v>
      </c>
      <c r="I14" s="51">
        <f>G14/$G$21</f>
        <v>25.949535192563079</v>
      </c>
      <c r="K14" s="89">
        <v>26</v>
      </c>
      <c r="O14" s="123" t="s">
        <v>134</v>
      </c>
      <c r="P14" s="123" t="s">
        <v>103</v>
      </c>
      <c r="Q14" s="121">
        <v>45292</v>
      </c>
      <c r="R14" s="133">
        <v>20.100000000000001</v>
      </c>
    </row>
    <row r="15" spans="1:18" x14ac:dyDescent="0.2">
      <c r="A15" s="47" t="s">
        <v>68</v>
      </c>
      <c r="B15" s="47">
        <v>51832</v>
      </c>
      <c r="C15" s="47">
        <v>54479</v>
      </c>
      <c r="D15" s="51">
        <f t="shared" si="0"/>
        <v>22.934513274336283</v>
      </c>
      <c r="E15" s="51">
        <f t="shared" si="1"/>
        <v>24.116423196104471</v>
      </c>
      <c r="F15" s="47">
        <v>56244</v>
      </c>
      <c r="G15" s="47">
        <v>55974</v>
      </c>
      <c r="H15" s="51">
        <f t="shared" si="2"/>
        <v>24.919805050952593</v>
      </c>
      <c r="I15" s="74">
        <f>G15/$G$21</f>
        <v>24.778220451527226</v>
      </c>
      <c r="K15" s="89">
        <v>25</v>
      </c>
      <c r="O15" s="124" t="s">
        <v>135</v>
      </c>
      <c r="P15" s="124" t="s">
        <v>103</v>
      </c>
      <c r="Q15" s="122">
        <v>45292</v>
      </c>
      <c r="R15" s="126">
        <v>13.2</v>
      </c>
    </row>
    <row r="16" spans="1:18" x14ac:dyDescent="0.2">
      <c r="A16" s="47" t="s">
        <v>51</v>
      </c>
      <c r="B16" s="47">
        <v>13464</v>
      </c>
      <c r="C16" s="47">
        <v>14173</v>
      </c>
      <c r="D16" s="51">
        <f t="shared" si="0"/>
        <v>5.9575221238938054</v>
      </c>
      <c r="E16" s="51">
        <f t="shared" si="1"/>
        <v>6.2740150509074812</v>
      </c>
      <c r="F16" s="47">
        <v>15205</v>
      </c>
      <c r="G16" s="47">
        <v>14713</v>
      </c>
      <c r="H16" s="51">
        <f t="shared" si="2"/>
        <v>6.7368187859991142</v>
      </c>
      <c r="I16" s="51">
        <f>G16/$G$21</f>
        <v>6.5130588756086762</v>
      </c>
      <c r="K16" s="89">
        <v>7</v>
      </c>
      <c r="O16" s="123" t="s">
        <v>136</v>
      </c>
      <c r="P16" s="123" t="s">
        <v>103</v>
      </c>
      <c r="Q16" s="121">
        <v>45292</v>
      </c>
      <c r="R16" s="125">
        <v>4.5999999999999996</v>
      </c>
    </row>
    <row r="17" spans="1:18" x14ac:dyDescent="0.2">
      <c r="A17" s="47" t="s">
        <v>50</v>
      </c>
      <c r="B17" s="47">
        <v>6804</v>
      </c>
      <c r="C17" s="47">
        <v>8218</v>
      </c>
      <c r="D17" s="51">
        <f t="shared" si="0"/>
        <v>3.0106194690265489</v>
      </c>
      <c r="E17" s="51">
        <f t="shared" si="1"/>
        <v>3.6378928729526341</v>
      </c>
      <c r="F17" s="47">
        <v>8458</v>
      </c>
      <c r="G17" s="47">
        <v>8218</v>
      </c>
      <c r="H17" s="51">
        <f t="shared" si="2"/>
        <v>3.7474523704031899</v>
      </c>
      <c r="I17" s="51">
        <f>G17/$G$21</f>
        <v>3.6378928729526341</v>
      </c>
      <c r="K17" s="89">
        <v>4</v>
      </c>
      <c r="O17" s="124" t="s">
        <v>141</v>
      </c>
      <c r="P17" s="124" t="s">
        <v>103</v>
      </c>
      <c r="Q17" s="122">
        <v>45292</v>
      </c>
      <c r="R17" s="126">
        <v>4.0999999999999996</v>
      </c>
    </row>
    <row r="18" spans="1:18" x14ac:dyDescent="0.2">
      <c r="A18" s="47" t="s">
        <v>104</v>
      </c>
      <c r="B18" s="47">
        <v>41189</v>
      </c>
      <c r="C18" s="47"/>
      <c r="D18" s="75">
        <f>B18/($B$19/100)</f>
        <v>28.082770846117132</v>
      </c>
      <c r="E18" s="53">
        <f t="shared" si="1"/>
        <v>0</v>
      </c>
      <c r="F18" s="47"/>
      <c r="G18" s="47"/>
      <c r="H18" s="53">
        <f>F18/$F$21</f>
        <v>0</v>
      </c>
      <c r="I18" s="53">
        <f t="shared" ref="I18" si="3">G18/$C$21</f>
        <v>0</v>
      </c>
      <c r="K18" s="89"/>
      <c r="O18" s="124" t="s">
        <v>139</v>
      </c>
      <c r="P18" s="124" t="s">
        <v>103</v>
      </c>
      <c r="Q18" s="122">
        <v>45292</v>
      </c>
      <c r="R18" s="126">
        <v>4</v>
      </c>
    </row>
    <row r="19" spans="1:18" x14ac:dyDescent="0.2">
      <c r="A19" s="47" t="s">
        <v>99</v>
      </c>
      <c r="B19" s="47">
        <v>146670</v>
      </c>
      <c r="C19" s="47">
        <v>146670</v>
      </c>
      <c r="D19" s="51">
        <f t="shared" si="0"/>
        <v>64.898230088495581</v>
      </c>
      <c r="E19" s="51">
        <f t="shared" si="1"/>
        <v>64.926958831341295</v>
      </c>
      <c r="F19" s="47">
        <v>145558</v>
      </c>
      <c r="G19" s="47">
        <v>146670</v>
      </c>
      <c r="H19" s="51">
        <f t="shared" si="2"/>
        <v>64.491803278688522</v>
      </c>
      <c r="I19" s="51">
        <f>G19/$G$21</f>
        <v>64.926958831341295</v>
      </c>
      <c r="K19" s="89">
        <v>65</v>
      </c>
      <c r="O19" s="123" t="s">
        <v>148</v>
      </c>
      <c r="P19" s="123" t="s">
        <v>103</v>
      </c>
      <c r="Q19" s="121">
        <v>45292</v>
      </c>
      <c r="R19" s="125">
        <v>2.8</v>
      </c>
    </row>
    <row r="20" spans="1:18" x14ac:dyDescent="0.2">
      <c r="A20" s="54" t="s">
        <v>103</v>
      </c>
      <c r="B20" s="47">
        <v>3748212</v>
      </c>
      <c r="C20" s="47">
        <v>3359263</v>
      </c>
      <c r="D20" s="51">
        <f>B20/$B$21/100</f>
        <v>16.585008849557521</v>
      </c>
      <c r="E20" s="51">
        <f>C20/$C$21/100</f>
        <v>14.870575475874279</v>
      </c>
      <c r="F20" s="47">
        <v>3912024</v>
      </c>
      <c r="G20" s="47">
        <v>3935294</v>
      </c>
      <c r="H20" s="51">
        <f>F20/$F$21/100</f>
        <v>17.33284891448826</v>
      </c>
      <c r="I20" s="51">
        <f>G20/$G$21/100</f>
        <v>17.420513501549358</v>
      </c>
      <c r="K20" s="89">
        <v>1794</v>
      </c>
      <c r="O20" s="123" t="s">
        <v>146</v>
      </c>
      <c r="P20" s="123" t="s">
        <v>103</v>
      </c>
      <c r="Q20" s="121">
        <v>45292</v>
      </c>
      <c r="R20" s="125">
        <v>2.6</v>
      </c>
    </row>
    <row r="21" spans="1:18" x14ac:dyDescent="0.2">
      <c r="A21" s="47" t="s">
        <v>113</v>
      </c>
      <c r="B21" s="52">
        <v>2260</v>
      </c>
      <c r="C21" s="52">
        <v>2259</v>
      </c>
      <c r="D21" s="51" t="s">
        <v>71</v>
      </c>
      <c r="E21" s="51" t="s">
        <v>71</v>
      </c>
      <c r="F21" s="52">
        <v>2257</v>
      </c>
      <c r="G21" s="91">
        <v>2259</v>
      </c>
      <c r="H21" s="51" t="s">
        <v>71</v>
      </c>
      <c r="I21" s="51" t="s">
        <v>71</v>
      </c>
      <c r="K21" s="90">
        <v>2259</v>
      </c>
      <c r="O21" s="124" t="s">
        <v>147</v>
      </c>
      <c r="P21" s="124" t="s">
        <v>103</v>
      </c>
      <c r="Q21" s="122">
        <v>45292</v>
      </c>
      <c r="R21" s="126">
        <v>2.5</v>
      </c>
    </row>
    <row r="22" spans="1:18" x14ac:dyDescent="0.2">
      <c r="G22" s="33"/>
      <c r="O22" s="124" t="s">
        <v>137</v>
      </c>
      <c r="P22" s="124" t="s">
        <v>103</v>
      </c>
      <c r="Q22" s="122">
        <v>45292</v>
      </c>
      <c r="R22" s="126">
        <v>1.9</v>
      </c>
    </row>
    <row r="23" spans="1:18" x14ac:dyDescent="0.2">
      <c r="A23" s="58" t="s">
        <v>116</v>
      </c>
      <c r="G23" s="33"/>
      <c r="O23" s="123" t="s">
        <v>140</v>
      </c>
      <c r="P23" s="123" t="s">
        <v>103</v>
      </c>
      <c r="Q23" s="121">
        <v>45292</v>
      </c>
      <c r="R23" s="125">
        <v>1.5</v>
      </c>
    </row>
    <row r="24" spans="1:18" x14ac:dyDescent="0.2">
      <c r="A24" s="47"/>
      <c r="B24" s="47"/>
      <c r="C24" s="47"/>
      <c r="D24" s="59" t="s">
        <v>114</v>
      </c>
      <c r="E24" s="59" t="s">
        <v>114</v>
      </c>
      <c r="F24" s="47"/>
      <c r="G24" s="47"/>
      <c r="H24" s="59" t="s">
        <v>114</v>
      </c>
      <c r="I24" s="59" t="s">
        <v>114</v>
      </c>
      <c r="K24" s="59" t="s">
        <v>114</v>
      </c>
      <c r="O24" s="123" t="s">
        <v>138</v>
      </c>
      <c r="P24" s="123" t="s">
        <v>103</v>
      </c>
      <c r="Q24" s="121">
        <v>45292</v>
      </c>
      <c r="R24" s="125">
        <v>1.4</v>
      </c>
    </row>
    <row r="25" spans="1:18" x14ac:dyDescent="0.2">
      <c r="A25" s="47" t="s">
        <v>43</v>
      </c>
      <c r="B25" s="57">
        <v>44562</v>
      </c>
      <c r="C25" s="57">
        <v>44927</v>
      </c>
      <c r="D25" s="59">
        <v>44562</v>
      </c>
      <c r="E25" s="59">
        <v>44927</v>
      </c>
      <c r="F25" s="57">
        <v>44743</v>
      </c>
      <c r="G25" s="57">
        <v>45108</v>
      </c>
      <c r="H25" s="59">
        <v>44743</v>
      </c>
      <c r="I25" s="59">
        <v>45108</v>
      </c>
      <c r="J25" s="50">
        <v>44927</v>
      </c>
      <c r="K25" s="50">
        <v>45292</v>
      </c>
      <c r="O25" s="123" t="s">
        <v>144</v>
      </c>
      <c r="P25" s="123" t="s">
        <v>103</v>
      </c>
      <c r="Q25" s="121">
        <v>45292</v>
      </c>
      <c r="R25" s="125">
        <v>1.2</v>
      </c>
    </row>
    <row r="26" spans="1:18" x14ac:dyDescent="0.2">
      <c r="A26" s="47" t="s">
        <v>81</v>
      </c>
      <c r="B26" s="47">
        <v>18666</v>
      </c>
      <c r="C26" s="47">
        <v>18063</v>
      </c>
      <c r="D26" s="51">
        <f>B26/B43</f>
        <v>93.798994974874375</v>
      </c>
      <c r="E26" s="51">
        <f>C26/B43</f>
        <v>90.768844221105525</v>
      </c>
      <c r="F26" s="47">
        <v>18270</v>
      </c>
      <c r="G26" s="47">
        <v>16224</v>
      </c>
      <c r="H26" s="51">
        <f>F26/$F$43</f>
        <v>91.80904522613065</v>
      </c>
      <c r="I26" s="51">
        <f>G26/$G$43</f>
        <v>81.527638190954775</v>
      </c>
      <c r="K26" s="89">
        <v>82</v>
      </c>
      <c r="O26" s="124" t="s">
        <v>145</v>
      </c>
      <c r="P26" s="124" t="s">
        <v>103</v>
      </c>
      <c r="Q26" s="122">
        <v>45292</v>
      </c>
      <c r="R26" s="126">
        <v>1.2</v>
      </c>
    </row>
    <row r="27" spans="1:18" x14ac:dyDescent="0.2">
      <c r="A27" s="47" t="s">
        <v>96</v>
      </c>
      <c r="B27" s="47"/>
      <c r="C27" s="47"/>
      <c r="D27" s="51">
        <v>58</v>
      </c>
      <c r="E27" s="51">
        <v>65</v>
      </c>
      <c r="F27" s="47"/>
      <c r="G27" s="47"/>
      <c r="H27" s="51"/>
      <c r="I27" s="51"/>
      <c r="K27" s="89">
        <v>68.599999999999994</v>
      </c>
      <c r="O27" s="124" t="s">
        <v>149</v>
      </c>
      <c r="P27" s="124" t="s">
        <v>103</v>
      </c>
      <c r="Q27" s="122">
        <v>45292</v>
      </c>
      <c r="R27" s="126">
        <v>0.8</v>
      </c>
    </row>
    <row r="28" spans="1:18" x14ac:dyDescent="0.2">
      <c r="A28" s="47" t="s">
        <v>69</v>
      </c>
      <c r="B28" s="47"/>
      <c r="C28" s="47"/>
      <c r="D28" s="51">
        <v>95</v>
      </c>
      <c r="E28" s="51">
        <v>96</v>
      </c>
      <c r="F28" s="47"/>
      <c r="G28" s="47"/>
      <c r="H28" s="51"/>
      <c r="I28" s="51"/>
      <c r="K28" s="89">
        <v>90.9</v>
      </c>
      <c r="O28" s="123" t="s">
        <v>142</v>
      </c>
      <c r="P28" s="123" t="s">
        <v>103</v>
      </c>
      <c r="Q28" s="121">
        <v>45292</v>
      </c>
      <c r="R28" s="125">
        <v>0.7</v>
      </c>
    </row>
    <row r="29" spans="1:18" x14ac:dyDescent="0.2">
      <c r="A29" s="47" t="s">
        <v>67</v>
      </c>
      <c r="B29" s="47">
        <v>2998</v>
      </c>
      <c r="C29" s="47">
        <v>2845</v>
      </c>
      <c r="D29" s="51">
        <f>B29/B43</f>
        <v>15.06532663316583</v>
      </c>
      <c r="E29" s="51">
        <f>C29/C43</f>
        <v>14.296482412060302</v>
      </c>
      <c r="F29" s="47">
        <v>3070</v>
      </c>
      <c r="G29" s="47">
        <v>2772</v>
      </c>
      <c r="H29" s="51">
        <f>F29/$F$43</f>
        <v>15.427135678391959</v>
      </c>
      <c r="I29" s="51">
        <f>G29/$G$43</f>
        <v>13.92964824120603</v>
      </c>
      <c r="K29" s="89">
        <v>14</v>
      </c>
      <c r="O29" s="124" t="s">
        <v>143</v>
      </c>
      <c r="P29" s="124" t="s">
        <v>103</v>
      </c>
      <c r="Q29" s="122">
        <v>45292</v>
      </c>
      <c r="R29" s="126">
        <v>0.6</v>
      </c>
    </row>
    <row r="30" spans="1:18" x14ac:dyDescent="0.2">
      <c r="A30" s="47" t="s">
        <v>98</v>
      </c>
      <c r="B30" s="47"/>
      <c r="C30" s="47"/>
      <c r="D30" s="51">
        <f>B29/(B41/100)</f>
        <v>15.429747812660834</v>
      </c>
      <c r="E30" s="51">
        <f>C29/(C41/100)</f>
        <v>17.10866558422034</v>
      </c>
      <c r="F30" s="47"/>
      <c r="G30" s="47"/>
      <c r="H30" s="51">
        <f>F29/($F$41/100)</f>
        <v>18.683057448880234</v>
      </c>
      <c r="I30" s="51">
        <f>G29/($G$41/100)</f>
        <v>16.869522882181112</v>
      </c>
      <c r="K30" s="89">
        <v>17</v>
      </c>
    </row>
    <row r="31" spans="1:18" x14ac:dyDescent="0.2">
      <c r="A31" s="47" t="s">
        <v>82</v>
      </c>
      <c r="B31" s="47">
        <v>28470</v>
      </c>
      <c r="C31" s="47">
        <v>33076</v>
      </c>
      <c r="D31" s="51">
        <f>B31/B43</f>
        <v>143.06532663316582</v>
      </c>
      <c r="E31" s="51">
        <f>C31/C43</f>
        <v>166.2110552763819</v>
      </c>
      <c r="F31" s="47">
        <v>46859</v>
      </c>
      <c r="G31" s="47">
        <v>42624</v>
      </c>
      <c r="H31" s="51">
        <f>F31/$F$43</f>
        <v>235.47236180904522</v>
      </c>
      <c r="I31" s="51">
        <f>G31/$G$43</f>
        <v>214.19095477386935</v>
      </c>
      <c r="K31" s="89">
        <v>85</v>
      </c>
    </row>
    <row r="32" spans="1:18" x14ac:dyDescent="0.2">
      <c r="A32" s="47" t="s">
        <v>100</v>
      </c>
      <c r="B32" s="47"/>
      <c r="C32" s="47"/>
      <c r="D32" s="51">
        <f>B31/(B41/100)</f>
        <v>146.52599073597528</v>
      </c>
      <c r="E32" s="51">
        <f>C31/(C41/100)</f>
        <v>198.9055264898671</v>
      </c>
      <c r="F32" s="47"/>
      <c r="G32" s="47"/>
      <c r="H32" s="51">
        <f>F31/($F$41/100)</f>
        <v>285.16918208373903</v>
      </c>
      <c r="I32" s="74">
        <f>G31/($G$41/100)</f>
        <v>259.39629990262904</v>
      </c>
      <c r="K32" s="89">
        <v>103</v>
      </c>
    </row>
    <row r="33" spans="1:11" x14ac:dyDescent="0.2">
      <c r="A33" s="47" t="s">
        <v>48</v>
      </c>
      <c r="B33" s="47"/>
      <c r="C33" s="47"/>
      <c r="D33" s="51">
        <f>(B26+B42)/B41</f>
        <v>21.172465259907359</v>
      </c>
      <c r="E33" s="51">
        <f>(C26+C42)/C41</f>
        <v>27.014071802273136</v>
      </c>
      <c r="F33" s="47"/>
      <c r="G33" s="47"/>
      <c r="H33" s="51">
        <f>(F26+F42)/$F$41</f>
        <v>26.936708860759495</v>
      </c>
      <c r="I33" s="51">
        <f>(G26+G42)/$G$41</f>
        <v>27.401107594936708</v>
      </c>
      <c r="K33" s="89">
        <v>27</v>
      </c>
    </row>
    <row r="34" spans="1:11" x14ac:dyDescent="0.2">
      <c r="A34" s="47" t="s">
        <v>101</v>
      </c>
      <c r="B34" s="47"/>
      <c r="C34" s="47"/>
      <c r="D34" s="51">
        <f>B36/(B41/100)</f>
        <v>19.897066392177045</v>
      </c>
      <c r="E34" s="51">
        <f>C36/(C41/100)</f>
        <v>26.543989416080343</v>
      </c>
      <c r="F34" s="47"/>
      <c r="G34" s="47"/>
      <c r="H34" s="51">
        <f>F36/($F$41/100)</f>
        <v>24.768743914313536</v>
      </c>
      <c r="I34" s="74">
        <f>G36/($G$41/100)</f>
        <v>32.388023369036027</v>
      </c>
      <c r="K34" s="89">
        <v>32.4</v>
      </c>
    </row>
    <row r="35" spans="1:11" x14ac:dyDescent="0.2">
      <c r="A35" s="47" t="s">
        <v>102</v>
      </c>
      <c r="B35" s="47"/>
      <c r="C35" s="47"/>
      <c r="D35" s="51">
        <f>(B38+B39)/(B41/100)</f>
        <v>16.690684508492023</v>
      </c>
      <c r="E35" s="51">
        <f>(C38+C39)/(C41/100)</f>
        <v>19.03301461302544</v>
      </c>
      <c r="F35" s="47"/>
      <c r="G35" s="47"/>
      <c r="H35" s="51">
        <f>(F38+F39)/($F$41/100)</f>
        <v>22.231012658227851</v>
      </c>
      <c r="I35" s="51">
        <f>(G38+G39)/($G$41/100)</f>
        <v>24.726144109055504</v>
      </c>
      <c r="K35" s="89">
        <v>25</v>
      </c>
    </row>
    <row r="36" spans="1:11" x14ac:dyDescent="0.2">
      <c r="A36" s="47" t="s">
        <v>49</v>
      </c>
      <c r="B36" s="47">
        <v>3866</v>
      </c>
      <c r="C36" s="47">
        <v>4414</v>
      </c>
      <c r="D36" s="51">
        <f>B36/B43</f>
        <v>19.427135678391959</v>
      </c>
      <c r="E36" s="51">
        <f>C36/C43</f>
        <v>22.180904522613066</v>
      </c>
      <c r="F36" s="47">
        <v>4070</v>
      </c>
      <c r="G36" s="47">
        <v>5322</v>
      </c>
      <c r="H36" s="51">
        <f>F36/$F$43</f>
        <v>20.452261306532662</v>
      </c>
      <c r="I36" s="51">
        <f t="shared" ref="I36:I41" si="4">G36/$G$43</f>
        <v>26.743718592964825</v>
      </c>
      <c r="K36" s="89">
        <v>27</v>
      </c>
    </row>
    <row r="37" spans="1:11" x14ac:dyDescent="0.2">
      <c r="A37" s="47" t="s">
        <v>68</v>
      </c>
      <c r="B37" s="47">
        <v>4828</v>
      </c>
      <c r="C37" s="47">
        <v>5210</v>
      </c>
      <c r="D37" s="51">
        <f>B37/B43</f>
        <v>24.261306532663315</v>
      </c>
      <c r="E37" s="51">
        <f>C37/C43</f>
        <v>26.180904522613066</v>
      </c>
      <c r="F37" s="47">
        <v>5327</v>
      </c>
      <c r="G37" s="47">
        <v>5329</v>
      </c>
      <c r="H37" s="51">
        <f>F37/$F$43</f>
        <v>26.768844221105528</v>
      </c>
      <c r="I37" s="74">
        <f t="shared" si="4"/>
        <v>26.778894472361809</v>
      </c>
      <c r="K37" s="89">
        <v>27</v>
      </c>
    </row>
    <row r="38" spans="1:11" x14ac:dyDescent="0.2">
      <c r="A38" s="47" t="s">
        <v>51</v>
      </c>
      <c r="B38" s="47">
        <v>1422</v>
      </c>
      <c r="C38" s="47">
        <v>933</v>
      </c>
      <c r="D38" s="51">
        <f>B38/B43</f>
        <v>7.1457286432160805</v>
      </c>
      <c r="E38" s="51">
        <f>C38/C43</f>
        <v>4.6884422110552766</v>
      </c>
      <c r="F38" s="47">
        <v>1396</v>
      </c>
      <c r="G38" s="47">
        <v>1831</v>
      </c>
      <c r="H38" s="51">
        <f>F38/$F$43</f>
        <v>7.0150753768844218</v>
      </c>
      <c r="I38" s="51">
        <f t="shared" si="4"/>
        <v>9.2010050251256281</v>
      </c>
      <c r="K38" s="89">
        <v>9</v>
      </c>
    </row>
    <row r="39" spans="1:11" x14ac:dyDescent="0.2">
      <c r="A39" s="47" t="s">
        <v>50</v>
      </c>
      <c r="B39" s="47">
        <v>1821</v>
      </c>
      <c r="C39" s="47">
        <v>2232</v>
      </c>
      <c r="D39" s="51">
        <f>B39/B43</f>
        <v>9.150753768844222</v>
      </c>
      <c r="E39" s="51">
        <f>C39/C43</f>
        <v>11.21608040201005</v>
      </c>
      <c r="F39" s="47">
        <v>2257</v>
      </c>
      <c r="G39" s="47">
        <v>2232</v>
      </c>
      <c r="H39" s="51">
        <f>F39/$F$43</f>
        <v>11.341708542713567</v>
      </c>
      <c r="I39" s="51">
        <f>G39/$G$43</f>
        <v>11.21608040201005</v>
      </c>
      <c r="K39" s="89">
        <v>11</v>
      </c>
    </row>
    <row r="40" spans="1:11" x14ac:dyDescent="0.2">
      <c r="A40" s="47" t="s">
        <v>104</v>
      </c>
      <c r="B40" s="47">
        <v>3806</v>
      </c>
      <c r="C40" s="47"/>
      <c r="D40" s="75">
        <f>B40/(B41/100)</f>
        <v>19.588265568708181</v>
      </c>
      <c r="E40" s="53">
        <f>C40/B43</f>
        <v>0</v>
      </c>
      <c r="F40" s="47"/>
      <c r="G40" s="47"/>
      <c r="H40" s="53">
        <f t="shared" ref="H40" si="5">F40/$B$43</f>
        <v>0</v>
      </c>
      <c r="I40" s="53">
        <f t="shared" si="4"/>
        <v>0</v>
      </c>
      <c r="K40" s="89">
        <v>20.3</v>
      </c>
    </row>
    <row r="41" spans="1:11" x14ac:dyDescent="0.2">
      <c r="A41" s="47" t="s">
        <v>99</v>
      </c>
      <c r="B41" s="47">
        <v>19430</v>
      </c>
      <c r="C41" s="47">
        <v>16629</v>
      </c>
      <c r="D41" s="51">
        <f>B41/B43</f>
        <v>97.638190954773876</v>
      </c>
      <c r="E41" s="51">
        <f>C41/C43</f>
        <v>83.562814070351763</v>
      </c>
      <c r="F41" s="47">
        <v>16432</v>
      </c>
      <c r="G41" s="47">
        <v>16432</v>
      </c>
      <c r="H41" s="51">
        <f>F41/$F$43</f>
        <v>82.572864321608037</v>
      </c>
      <c r="I41" s="51">
        <f t="shared" si="4"/>
        <v>82.572864321608037</v>
      </c>
      <c r="K41" s="89">
        <v>83</v>
      </c>
    </row>
    <row r="42" spans="1:11" x14ac:dyDescent="0.2">
      <c r="A42" s="47" t="s">
        <v>103</v>
      </c>
      <c r="B42" s="47">
        <v>392715</v>
      </c>
      <c r="C42" s="47">
        <v>431154</v>
      </c>
      <c r="D42" s="51">
        <f>B42/B43/100</f>
        <v>19.734422110552764</v>
      </c>
      <c r="E42" s="51">
        <f>C42/C43/100</f>
        <v>21.66603015075377</v>
      </c>
      <c r="F42" s="47">
        <v>424354</v>
      </c>
      <c r="G42" s="47">
        <v>434031</v>
      </c>
      <c r="H42" s="51">
        <f>F42/$F$43/100</f>
        <v>21.324321608040201</v>
      </c>
      <c r="I42" s="51">
        <f>G42/$G$43/100</f>
        <v>21.810603015075376</v>
      </c>
      <c r="K42" s="89">
        <v>2188</v>
      </c>
    </row>
    <row r="43" spans="1:11" x14ac:dyDescent="0.2">
      <c r="A43" s="47" t="s">
        <v>113</v>
      </c>
      <c r="B43" s="47">
        <v>199</v>
      </c>
      <c r="C43" s="47">
        <v>199</v>
      </c>
      <c r="D43" s="60" t="s">
        <v>71</v>
      </c>
      <c r="E43" s="51" t="s">
        <v>71</v>
      </c>
      <c r="F43" s="47">
        <v>199</v>
      </c>
      <c r="G43" s="47">
        <v>199</v>
      </c>
      <c r="H43" s="60" t="s">
        <v>71</v>
      </c>
      <c r="I43" s="51" t="s">
        <v>71</v>
      </c>
      <c r="K43" s="54">
        <v>199</v>
      </c>
    </row>
    <row r="44" spans="1:11" x14ac:dyDescent="0.2">
      <c r="G44" s="33"/>
    </row>
    <row r="45" spans="1:11" x14ac:dyDescent="0.2">
      <c r="G45" s="33"/>
    </row>
    <row r="46" spans="1:11" x14ac:dyDescent="0.2">
      <c r="A46" s="58" t="s">
        <v>151</v>
      </c>
      <c r="B46" s="80"/>
      <c r="C46" s="80"/>
      <c r="G46" s="80"/>
      <c r="H46" s="80"/>
      <c r="I46" s="80"/>
    </row>
    <row r="47" spans="1:11" x14ac:dyDescent="0.2">
      <c r="A47" s="47"/>
      <c r="B47" s="47"/>
      <c r="C47" s="47"/>
      <c r="D47" s="48" t="s">
        <v>114</v>
      </c>
      <c r="E47" s="48" t="s">
        <v>114</v>
      </c>
      <c r="F47" s="47"/>
      <c r="G47" s="47"/>
      <c r="H47" s="48"/>
      <c r="I47" s="48"/>
      <c r="K47" s="59" t="s">
        <v>114</v>
      </c>
    </row>
    <row r="48" spans="1:11" x14ac:dyDescent="0.2">
      <c r="A48" s="49" t="s">
        <v>43</v>
      </c>
      <c r="B48" s="50">
        <v>44927</v>
      </c>
      <c r="C48" s="50">
        <v>45200</v>
      </c>
      <c r="D48" s="50">
        <v>44927</v>
      </c>
      <c r="E48" s="50">
        <v>45200</v>
      </c>
      <c r="F48" s="50">
        <v>45292</v>
      </c>
      <c r="G48" s="50">
        <v>45292</v>
      </c>
      <c r="H48" s="50"/>
      <c r="I48" s="50"/>
      <c r="K48" s="50">
        <v>45292</v>
      </c>
    </row>
    <row r="49" spans="1:11" x14ac:dyDescent="0.2">
      <c r="A49" s="47" t="s">
        <v>81</v>
      </c>
      <c r="B49" s="47">
        <v>76</v>
      </c>
      <c r="C49" s="47">
        <v>222</v>
      </c>
      <c r="D49" s="82">
        <f>B49/B66</f>
        <v>4.75</v>
      </c>
      <c r="E49" s="82">
        <f>C49/B66</f>
        <v>13.875</v>
      </c>
      <c r="F49" s="47"/>
      <c r="G49" s="47">
        <v>277</v>
      </c>
      <c r="H49" s="51"/>
      <c r="I49" s="51"/>
      <c r="K49">
        <f>G49/K66</f>
        <v>17.3125</v>
      </c>
    </row>
    <row r="50" spans="1:11" x14ac:dyDescent="0.2">
      <c r="A50" s="52" t="s">
        <v>96</v>
      </c>
      <c r="B50" s="47"/>
      <c r="C50" s="47"/>
      <c r="D50" s="51">
        <v>27</v>
      </c>
      <c r="E50" s="51">
        <v>56</v>
      </c>
      <c r="F50" s="52"/>
      <c r="G50" s="52"/>
      <c r="H50" s="51"/>
      <c r="I50" s="51"/>
    </row>
    <row r="51" spans="1:11" x14ac:dyDescent="0.2">
      <c r="A51" s="47" t="s">
        <v>69</v>
      </c>
      <c r="B51" s="47"/>
      <c r="C51" s="47"/>
      <c r="D51" s="51">
        <v>0</v>
      </c>
      <c r="E51" s="51">
        <v>75</v>
      </c>
      <c r="F51" s="47"/>
      <c r="G51" s="47"/>
      <c r="H51" s="51"/>
      <c r="I51" s="51"/>
    </row>
    <row r="52" spans="1:11" x14ac:dyDescent="0.2">
      <c r="A52" s="47" t="s">
        <v>67</v>
      </c>
      <c r="B52" s="47">
        <v>35</v>
      </c>
      <c r="C52" s="47">
        <v>45</v>
      </c>
      <c r="D52" s="74">
        <f>B52/B66</f>
        <v>2.1875</v>
      </c>
      <c r="E52" s="74">
        <f>C52/C66</f>
        <v>2.8125</v>
      </c>
      <c r="F52" s="47"/>
      <c r="G52" s="47"/>
      <c r="H52" s="51"/>
      <c r="I52" s="51"/>
    </row>
    <row r="53" spans="1:11" x14ac:dyDescent="0.2">
      <c r="A53" s="47" t="s">
        <v>98</v>
      </c>
      <c r="B53" s="47"/>
      <c r="C53" s="47"/>
      <c r="D53" s="74">
        <f>B52/(B64/100)</f>
        <v>5.9503570214212846</v>
      </c>
      <c r="E53" s="74">
        <f>C52/(C64/100)</f>
        <v>7.6504590275416522</v>
      </c>
      <c r="F53" s="47"/>
      <c r="G53" s="47"/>
      <c r="H53" s="51"/>
      <c r="I53" s="51"/>
    </row>
    <row r="54" spans="1:11" x14ac:dyDescent="0.2">
      <c r="A54" s="47" t="s">
        <v>82</v>
      </c>
      <c r="B54" s="47"/>
      <c r="C54" s="47"/>
      <c r="D54" s="51">
        <f>B54/B66</f>
        <v>0</v>
      </c>
      <c r="E54" s="51">
        <f>C54/C66</f>
        <v>0</v>
      </c>
      <c r="F54" s="47"/>
      <c r="G54" s="47"/>
      <c r="H54" s="51"/>
      <c r="I54" s="51"/>
    </row>
    <row r="55" spans="1:11" x14ac:dyDescent="0.2">
      <c r="A55" s="47" t="s">
        <v>100</v>
      </c>
      <c r="B55" s="47"/>
      <c r="C55" s="47"/>
      <c r="D55" s="51">
        <f>B54/(B64/100)</f>
        <v>0</v>
      </c>
      <c r="E55" s="51">
        <f>C54/(C64/100)</f>
        <v>0</v>
      </c>
      <c r="F55" s="47"/>
      <c r="G55" s="47"/>
      <c r="H55" s="51"/>
      <c r="I55" s="74"/>
    </row>
    <row r="56" spans="1:11" x14ac:dyDescent="0.2">
      <c r="A56" s="47" t="s">
        <v>48</v>
      </c>
      <c r="B56" s="47"/>
      <c r="C56" s="47"/>
      <c r="D56" s="51">
        <f>(B49+B65)/B64</f>
        <v>2.0163209792587553</v>
      </c>
      <c r="E56" s="51">
        <f>(C49+C65)/C64</f>
        <v>8.2148928935736141</v>
      </c>
      <c r="F56" s="47"/>
      <c r="G56" s="47"/>
      <c r="H56" s="51"/>
      <c r="I56" s="51"/>
    </row>
    <row r="57" spans="1:11" x14ac:dyDescent="0.2">
      <c r="A57" s="47" t="s">
        <v>101</v>
      </c>
      <c r="B57" s="47"/>
      <c r="C57" s="47"/>
      <c r="D57" s="51">
        <f>B59/(B64/100)</f>
        <v>47.772866371982317</v>
      </c>
      <c r="E57" s="51">
        <f>C59/(C64/100)</f>
        <v>48.452907174430464</v>
      </c>
      <c r="F57" s="47"/>
      <c r="G57" s="47"/>
      <c r="H57" s="51"/>
      <c r="I57" s="74"/>
    </row>
    <row r="58" spans="1:11" x14ac:dyDescent="0.2">
      <c r="A58" s="47" t="s">
        <v>102</v>
      </c>
      <c r="B58" s="47"/>
      <c r="C58" s="47"/>
      <c r="D58" s="51">
        <f>(B61+B62)/(B64/100)</f>
        <v>0</v>
      </c>
      <c r="E58" s="51">
        <f>(C61+C62)/(C64/100)</f>
        <v>0.6800408024481468</v>
      </c>
      <c r="F58" s="47"/>
      <c r="G58" s="47"/>
      <c r="H58" s="51"/>
      <c r="I58" s="51"/>
    </row>
    <row r="59" spans="1:11" x14ac:dyDescent="0.2">
      <c r="A59" s="47" t="s">
        <v>49</v>
      </c>
      <c r="B59" s="47">
        <v>281</v>
      </c>
      <c r="C59" s="47">
        <v>285</v>
      </c>
      <c r="D59" s="51">
        <f>B59/B66</f>
        <v>17.5625</v>
      </c>
      <c r="E59" s="51">
        <f>C59/C66</f>
        <v>17.8125</v>
      </c>
      <c r="F59" s="47"/>
      <c r="G59" s="47"/>
      <c r="H59" s="51"/>
      <c r="I59" s="51"/>
    </row>
    <row r="60" spans="1:11" x14ac:dyDescent="0.2">
      <c r="A60" s="47" t="s">
        <v>68</v>
      </c>
      <c r="B60" s="47"/>
      <c r="C60" s="47"/>
      <c r="D60" s="51">
        <f>B60/B66</f>
        <v>0</v>
      </c>
      <c r="E60" s="51">
        <f>C60/C66</f>
        <v>0</v>
      </c>
      <c r="F60" s="47"/>
      <c r="G60" s="47"/>
      <c r="H60" s="51"/>
      <c r="I60" s="74"/>
    </row>
    <row r="61" spans="1:11" x14ac:dyDescent="0.2">
      <c r="A61" s="47" t="s">
        <v>51</v>
      </c>
      <c r="B61" s="47"/>
      <c r="C61" s="47">
        <v>2</v>
      </c>
      <c r="D61" s="51">
        <f>B61/B66</f>
        <v>0</v>
      </c>
      <c r="E61" s="82">
        <f>C61/C66</f>
        <v>0.125</v>
      </c>
      <c r="F61" s="47"/>
      <c r="G61" s="47"/>
      <c r="H61" s="51"/>
      <c r="I61" s="51"/>
    </row>
    <row r="62" spans="1:11" x14ac:dyDescent="0.2">
      <c r="A62" s="47" t="s">
        <v>50</v>
      </c>
      <c r="B62" s="47"/>
      <c r="C62" s="47">
        <v>2</v>
      </c>
      <c r="D62" s="51">
        <f>B62/B66</f>
        <v>0</v>
      </c>
      <c r="E62" s="82">
        <f>C62/C66</f>
        <v>0.125</v>
      </c>
      <c r="F62" s="47"/>
      <c r="G62" s="47"/>
      <c r="H62" s="51"/>
      <c r="I62" s="51"/>
    </row>
    <row r="63" spans="1:11" x14ac:dyDescent="0.2">
      <c r="A63" s="47" t="s">
        <v>104</v>
      </c>
      <c r="B63" s="47"/>
      <c r="C63" s="47"/>
      <c r="D63" s="75">
        <f>B63/(B64/100)</f>
        <v>0</v>
      </c>
      <c r="E63" s="53">
        <f>C63/B66</f>
        <v>0</v>
      </c>
      <c r="F63" s="47"/>
      <c r="G63" s="47"/>
      <c r="H63" s="53"/>
      <c r="I63" s="53"/>
    </row>
    <row r="64" spans="1:11" x14ac:dyDescent="0.2">
      <c r="A64" s="47" t="s">
        <v>99</v>
      </c>
      <c r="B64" s="47">
        <v>588.20000000000005</v>
      </c>
      <c r="C64" s="47">
        <v>588.20000000000005</v>
      </c>
      <c r="D64" s="74">
        <f>B64/B66</f>
        <v>36.762500000000003</v>
      </c>
      <c r="E64" s="74">
        <f>C64/C66</f>
        <v>36.762500000000003</v>
      </c>
      <c r="F64" s="47"/>
      <c r="G64" s="47">
        <v>588.20000000000005</v>
      </c>
      <c r="H64" s="51"/>
      <c r="I64" s="51"/>
    </row>
    <row r="65" spans="1:11" x14ac:dyDescent="0.2">
      <c r="A65" s="54" t="s">
        <v>103</v>
      </c>
      <c r="B65" s="47">
        <v>1110</v>
      </c>
      <c r="C65" s="47">
        <v>4610</v>
      </c>
      <c r="D65" s="82">
        <f>B65/B66/100</f>
        <v>0.69374999999999998</v>
      </c>
      <c r="E65" s="82">
        <f>C65/C66/100</f>
        <v>2.8812500000000001</v>
      </c>
      <c r="F65" s="47"/>
      <c r="G65" s="47"/>
      <c r="H65" s="51"/>
      <c r="I65" s="51"/>
    </row>
    <row r="66" spans="1:11" x14ac:dyDescent="0.2">
      <c r="A66" s="47" t="s">
        <v>113</v>
      </c>
      <c r="B66" s="47">
        <v>16</v>
      </c>
      <c r="C66" s="47">
        <v>16</v>
      </c>
      <c r="D66" s="60" t="s">
        <v>71</v>
      </c>
      <c r="E66" s="51" t="s">
        <v>71</v>
      </c>
      <c r="F66" s="52"/>
      <c r="G66" s="52"/>
      <c r="H66" s="51"/>
      <c r="I66" s="51"/>
      <c r="K66" s="54">
        <v>16</v>
      </c>
    </row>
    <row r="67" spans="1:11" x14ac:dyDescent="0.2">
      <c r="G67" s="33"/>
    </row>
    <row r="68" spans="1:11" x14ac:dyDescent="0.2">
      <c r="G68" s="33"/>
    </row>
    <row r="69" spans="1:11" x14ac:dyDescent="0.2">
      <c r="G69" s="33"/>
    </row>
    <row r="70" spans="1:11" x14ac:dyDescent="0.2">
      <c r="G70" s="33"/>
    </row>
    <row r="71" spans="1:11" x14ac:dyDescent="0.2">
      <c r="G71" s="33"/>
    </row>
    <row r="72" spans="1:11" x14ac:dyDescent="0.2">
      <c r="G72" s="33"/>
    </row>
    <row r="73" spans="1:11" x14ac:dyDescent="0.2">
      <c r="G73" s="33"/>
    </row>
    <row r="74" spans="1:11" x14ac:dyDescent="0.2">
      <c r="G74" s="33"/>
    </row>
    <row r="75" spans="1:11" x14ac:dyDescent="0.2">
      <c r="G75" s="33"/>
    </row>
    <row r="76" spans="1:11" x14ac:dyDescent="0.2">
      <c r="G76" s="33"/>
    </row>
    <row r="77" spans="1:11" x14ac:dyDescent="0.2">
      <c r="G77" s="33"/>
    </row>
    <row r="78" spans="1:11" x14ac:dyDescent="0.2">
      <c r="G78" s="33"/>
    </row>
    <row r="79" spans="1:11" x14ac:dyDescent="0.2">
      <c r="G79" s="33"/>
    </row>
    <row r="80" spans="1:11" x14ac:dyDescent="0.2">
      <c r="G80" s="33"/>
    </row>
    <row r="81" spans="7:7" x14ac:dyDescent="0.2">
      <c r="G81" s="33"/>
    </row>
    <row r="82" spans="7:7" x14ac:dyDescent="0.2">
      <c r="G82" s="33"/>
    </row>
    <row r="83" spans="7:7" x14ac:dyDescent="0.2">
      <c r="G83" s="33"/>
    </row>
    <row r="84" spans="7:7" x14ac:dyDescent="0.2">
      <c r="G84" s="33"/>
    </row>
    <row r="85" spans="7:7" x14ac:dyDescent="0.2">
      <c r="G85" s="33"/>
    </row>
    <row r="86" spans="7:7" x14ac:dyDescent="0.2">
      <c r="G86" s="33"/>
    </row>
    <row r="87" spans="7:7" x14ac:dyDescent="0.2">
      <c r="G87" s="33"/>
    </row>
    <row r="88" spans="7:7" x14ac:dyDescent="0.2">
      <c r="G88" s="33"/>
    </row>
    <row r="89" spans="7:7" x14ac:dyDescent="0.2">
      <c r="G89" s="33"/>
    </row>
    <row r="90" spans="7:7" x14ac:dyDescent="0.2">
      <c r="G90" s="33"/>
    </row>
    <row r="91" spans="7:7" x14ac:dyDescent="0.2">
      <c r="G91" s="33"/>
    </row>
  </sheetData>
  <autoFilter ref="O13:R13">
    <sortState ref="O14:R29">
      <sortCondition descending="1" ref="R13"/>
    </sortState>
  </autoFilter>
  <pageMargins left="0.7" right="0.7" top="0.75" bottom="0.75" header="0.3" footer="0.3"/>
  <pageSetup paperSize="9" scale="7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D15:Z21"/>
  <sheetViews>
    <sheetView showGridLines="0" tabSelected="1" view="pageBreakPreview" zoomScale="60" zoomScaleNormal="40" workbookViewId="0">
      <selection activeCell="BC46" sqref="BC46"/>
    </sheetView>
  </sheetViews>
  <sheetFormatPr defaultRowHeight="12.75" x14ac:dyDescent="0.2"/>
  <cols>
    <col min="3" max="3" width="9.140625" customWidth="1"/>
    <col min="4" max="4" width="12.5703125" customWidth="1"/>
    <col min="9" max="9" width="13" customWidth="1"/>
    <col min="10" max="10" width="9.140625" customWidth="1"/>
    <col min="11" max="11" width="15.5703125" customWidth="1"/>
    <col min="18" max="18" width="9.140625" customWidth="1"/>
    <col min="19" max="19" width="12.5703125" customWidth="1"/>
    <col min="23" max="23" width="9.140625" customWidth="1"/>
    <col min="25" max="25" width="13.42578125" customWidth="1"/>
    <col min="26" max="26" width="15.5703125" customWidth="1"/>
    <col min="36" max="36" width="10.85546875" customWidth="1"/>
  </cols>
  <sheetData>
    <row r="15" spans="4:26" ht="13.5" thickBot="1" x14ac:dyDescent="0.25"/>
    <row r="16" spans="4:26" ht="66" customHeight="1" thickBot="1" x14ac:dyDescent="0.25">
      <c r="D16" s="167" t="str">
        <f>'Сводная таблица для диаграмм'!P362</f>
        <v>ТОП 5 текущих лидеров рейтинга
(Индекс ФД, баллы из 100 возможных)</v>
      </c>
      <c r="E16" s="168"/>
      <c r="F16" s="168"/>
      <c r="G16" s="168"/>
      <c r="H16" s="168"/>
      <c r="I16" s="168"/>
      <c r="J16" s="168"/>
      <c r="K16" s="169"/>
      <c r="S16" s="164" t="str">
        <f>'Сводная таблица для диаграмм'!P369</f>
        <v>ТОП 5, требующих внимания
(Индекс ФД, баллы из 100 возможных)</v>
      </c>
      <c r="T16" s="165"/>
      <c r="U16" s="165"/>
      <c r="V16" s="165"/>
      <c r="W16" s="165"/>
      <c r="X16" s="165"/>
      <c r="Y16" s="165"/>
      <c r="Z16" s="166"/>
    </row>
    <row r="17" spans="4:26" ht="31.5" customHeight="1" x14ac:dyDescent="0.4">
      <c r="D17" s="174" t="str">
        <f>'Сводная таблица для диаграмм'!P363</f>
        <v>г.Энергодар</v>
      </c>
      <c r="E17" s="175"/>
      <c r="F17" s="175"/>
      <c r="G17" s="175"/>
      <c r="H17" s="175"/>
      <c r="I17" s="175"/>
      <c r="J17" s="175"/>
      <c r="K17" s="36">
        <f>'Сводная таблица для диаграмм'!Q363</f>
        <v>100</v>
      </c>
      <c r="S17" s="172" t="str">
        <f>'Сводная таблица для диаграмм'!P370</f>
        <v>Черниговский район</v>
      </c>
      <c r="T17" s="173"/>
      <c r="U17" s="173"/>
      <c r="V17" s="173"/>
      <c r="W17" s="173"/>
      <c r="X17" s="173"/>
      <c r="Y17" s="173"/>
      <c r="Z17" s="35">
        <f>'Сводная таблица для диаграмм'!Q370</f>
        <v>34.71</v>
      </c>
    </row>
    <row r="18" spans="4:26" ht="31.5" customHeight="1" x14ac:dyDescent="0.4">
      <c r="D18" s="174" t="str">
        <f>'Сводная таблица для диаграмм'!P364</f>
        <v>г.Бердянск</v>
      </c>
      <c r="E18" s="175"/>
      <c r="F18" s="175"/>
      <c r="G18" s="175"/>
      <c r="H18" s="175"/>
      <c r="I18" s="175"/>
      <c r="J18" s="175"/>
      <c r="K18" s="36">
        <f>'Сводная таблица для диаграмм'!Q364</f>
        <v>100</v>
      </c>
      <c r="S18" s="174" t="str">
        <f>'Сводная таблица для диаграмм'!P371</f>
        <v>Токмакский район</v>
      </c>
      <c r="T18" s="175"/>
      <c r="U18" s="175"/>
      <c r="V18" s="175"/>
      <c r="W18" s="175"/>
      <c r="X18" s="175"/>
      <c r="Y18" s="175"/>
      <c r="Z18" s="36">
        <f>'Сводная таблица для диаграмм'!Q371</f>
        <v>31.79</v>
      </c>
    </row>
    <row r="19" spans="4:26" ht="31.5" customHeight="1" x14ac:dyDescent="0.4">
      <c r="D19" s="174" t="str">
        <f>'Сводная таблица для диаграмм'!P365</f>
        <v>г.Мелитополь</v>
      </c>
      <c r="E19" s="175"/>
      <c r="F19" s="175"/>
      <c r="G19" s="175"/>
      <c r="H19" s="175"/>
      <c r="I19" s="175"/>
      <c r="J19" s="175"/>
      <c r="K19" s="36">
        <f>'Сводная таблица для диаграмм'!Q365</f>
        <v>61.19</v>
      </c>
      <c r="S19" s="174" t="str">
        <f>'Сводная таблица для диаграмм'!P372</f>
        <v>Михайловский район</v>
      </c>
      <c r="T19" s="175"/>
      <c r="U19" s="175"/>
      <c r="V19" s="175"/>
      <c r="W19" s="175"/>
      <c r="X19" s="175"/>
      <c r="Y19" s="175"/>
      <c r="Z19" s="36">
        <f>'Сводная таблица для диаграмм'!Q372</f>
        <v>30.71</v>
      </c>
    </row>
    <row r="20" spans="4:26" ht="31.5" customHeight="1" x14ac:dyDescent="0.4">
      <c r="D20" s="174" t="str">
        <f>'Сводная таблица для диаграмм'!P366</f>
        <v>Приморский район</v>
      </c>
      <c r="E20" s="175"/>
      <c r="F20" s="175"/>
      <c r="G20" s="175"/>
      <c r="H20" s="175"/>
      <c r="I20" s="175"/>
      <c r="J20" s="175"/>
      <c r="K20" s="36">
        <f>'Сводная таблица для диаграмм'!Q366</f>
        <v>55.58</v>
      </c>
      <c r="S20" s="174" t="str">
        <f>'Сводная таблица для диаграмм'!P373</f>
        <v>Куйбышевский район</v>
      </c>
      <c r="T20" s="175"/>
      <c r="U20" s="175"/>
      <c r="V20" s="175"/>
      <c r="W20" s="175"/>
      <c r="X20" s="175"/>
      <c r="Y20" s="175"/>
      <c r="Z20" s="36">
        <f>'Сводная таблица для диаграмм'!Q373</f>
        <v>28.4</v>
      </c>
    </row>
    <row r="21" spans="4:26" ht="31.5" customHeight="1" thickBot="1" x14ac:dyDescent="0.45">
      <c r="D21" s="170" t="str">
        <f>'Сводная таблица для диаграмм'!P367</f>
        <v>Каменско-Днепровский район</v>
      </c>
      <c r="E21" s="171"/>
      <c r="F21" s="171"/>
      <c r="G21" s="171"/>
      <c r="H21" s="171"/>
      <c r="I21" s="171"/>
      <c r="J21" s="171"/>
      <c r="K21" s="37">
        <f>'Сводная таблица для диаграмм'!Q367</f>
        <v>54</v>
      </c>
      <c r="S21" s="170" t="str">
        <f>'Сводная таблица для диаграмм'!P374</f>
        <v>Пологовский район</v>
      </c>
      <c r="T21" s="171"/>
      <c r="U21" s="171"/>
      <c r="V21" s="171"/>
      <c r="W21" s="171"/>
      <c r="X21" s="171"/>
      <c r="Y21" s="171"/>
      <c r="Z21" s="37">
        <f>'Сводная таблица для диаграмм'!Q374</f>
        <v>25</v>
      </c>
    </row>
  </sheetData>
  <sheetProtection algorithmName="SHA-512" hashValue="frGTUNI9JdR40kV9h9RdVfppa+SXFX2kR65Px1XGN+4KdzNlbUDPf3i04mpD3VgkGHHqRiZ0IYSlhlcJ0cOB9g==" saltValue="YWN0XF5+xA1FlSculuDEFg==" spinCount="100000" sheet="1" formatCells="0" formatColumns="0" formatRows="0" insertColumns="0" insertRows="0" insertHyperlinks="0" deleteColumns="0" deleteRows="0" sort="0" autoFilter="0" pivotTables="0"/>
  <mergeCells count="12">
    <mergeCell ref="S16:Z16"/>
    <mergeCell ref="D16:K16"/>
    <mergeCell ref="D21:J21"/>
    <mergeCell ref="S17:Y17"/>
    <mergeCell ref="S18:Y18"/>
    <mergeCell ref="S19:Y19"/>
    <mergeCell ref="S20:Y20"/>
    <mergeCell ref="S21:Y21"/>
    <mergeCell ref="D17:J17"/>
    <mergeCell ref="D18:J18"/>
    <mergeCell ref="D19:J19"/>
    <mergeCell ref="D20:J20"/>
  </mergeCells>
  <pageMargins left="0.7" right="0.7" top="0.75" bottom="0.75" header="0.3" footer="0.3"/>
  <pageSetup paperSize="9" scale="24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H15:AB21"/>
  <sheetViews>
    <sheetView showGridLines="0" view="pageBreakPreview" zoomScale="60" zoomScaleNormal="40" workbookViewId="0">
      <selection activeCell="AX22" sqref="AX22"/>
    </sheetView>
  </sheetViews>
  <sheetFormatPr defaultRowHeight="12.75" x14ac:dyDescent="0.2"/>
  <cols>
    <col min="8" max="8" width="12.5703125" customWidth="1"/>
    <col min="21" max="21" width="13.140625" customWidth="1"/>
  </cols>
  <sheetData>
    <row r="15" spans="8:28" ht="13.5" thickBot="1" x14ac:dyDescent="0.25"/>
    <row r="16" spans="8:28" ht="31.5" customHeight="1" thickBot="1" x14ac:dyDescent="0.25">
      <c r="H16" s="176" t="str">
        <f>'Сводная таблица для диаграмм'!P387</f>
        <v>ТОП 5 текущих лидеров рейтинга</v>
      </c>
      <c r="I16" s="177"/>
      <c r="J16" s="177"/>
      <c r="K16" s="177"/>
      <c r="L16" s="177"/>
      <c r="M16" s="177"/>
      <c r="N16" s="177"/>
      <c r="O16" s="178"/>
      <c r="U16" s="179" t="str">
        <f>'Сводная таблица для диаграмм'!P394</f>
        <v>ТОП 5, требующих внимания</v>
      </c>
      <c r="V16" s="180"/>
      <c r="W16" s="180"/>
      <c r="X16" s="180"/>
      <c r="Y16" s="180"/>
      <c r="Z16" s="180"/>
      <c r="AA16" s="180"/>
      <c r="AB16" s="181"/>
    </row>
    <row r="17" spans="8:28" ht="31.5" customHeight="1" x14ac:dyDescent="0.4">
      <c r="H17" s="174" t="str">
        <f>'Сводная таблица для диаграмм'!P388</f>
        <v>г.Бердянск</v>
      </c>
      <c r="I17" s="175"/>
      <c r="J17" s="175"/>
      <c r="K17" s="175"/>
      <c r="L17" s="175"/>
      <c r="M17" s="175"/>
      <c r="N17" s="175"/>
      <c r="O17" s="15">
        <f>'Сводная таблица для диаграмм'!Q388</f>
        <v>1</v>
      </c>
      <c r="U17" s="172" t="str">
        <f>'Сводная таблица для диаграмм'!P395</f>
        <v>Пологовский район</v>
      </c>
      <c r="V17" s="173"/>
      <c r="W17" s="173"/>
      <c r="X17" s="173"/>
      <c r="Y17" s="173"/>
      <c r="Z17" s="173"/>
      <c r="AA17" s="173"/>
      <c r="AB17" s="17">
        <f>'Сводная таблица для диаграмм'!Q395</f>
        <v>15</v>
      </c>
    </row>
    <row r="18" spans="8:28" ht="31.5" customHeight="1" x14ac:dyDescent="0.4">
      <c r="H18" s="174" t="str">
        <f>'Сводная таблица для диаграмм'!P389</f>
        <v>г.Энергодар</v>
      </c>
      <c r="I18" s="175"/>
      <c r="J18" s="175"/>
      <c r="K18" s="175"/>
      <c r="L18" s="175"/>
      <c r="M18" s="175"/>
      <c r="N18" s="175"/>
      <c r="O18" s="15">
        <f>'Сводная таблица для диаграмм'!Q389</f>
        <v>1</v>
      </c>
      <c r="U18" s="174" t="str">
        <f>'Сводная таблица для диаграмм'!P396</f>
        <v>Куйбышевский район</v>
      </c>
      <c r="V18" s="175"/>
      <c r="W18" s="175"/>
      <c r="X18" s="175"/>
      <c r="Y18" s="175"/>
      <c r="Z18" s="175"/>
      <c r="AA18" s="175"/>
      <c r="AB18" s="15">
        <f>'Сводная таблица для диаграмм'!Q396</f>
        <v>14</v>
      </c>
    </row>
    <row r="19" spans="8:28" ht="31.5" customHeight="1" x14ac:dyDescent="0.4">
      <c r="H19" s="174" t="str">
        <f>'Сводная таблица для диаграмм'!P390</f>
        <v>г.Мелитополь</v>
      </c>
      <c r="I19" s="175"/>
      <c r="J19" s="175"/>
      <c r="K19" s="175"/>
      <c r="L19" s="175"/>
      <c r="M19" s="175"/>
      <c r="N19" s="175"/>
      <c r="O19" s="15">
        <f>'Сводная таблица для диаграмм'!Q390</f>
        <v>2</v>
      </c>
      <c r="U19" s="174" t="str">
        <f>'Сводная таблица для диаграмм'!P397</f>
        <v>Михайловский район</v>
      </c>
      <c r="V19" s="175"/>
      <c r="W19" s="175"/>
      <c r="X19" s="175"/>
      <c r="Y19" s="175"/>
      <c r="Z19" s="175"/>
      <c r="AA19" s="175"/>
      <c r="AB19" s="15">
        <f>'Сводная таблица для диаграмм'!Q397</f>
        <v>13</v>
      </c>
    </row>
    <row r="20" spans="8:28" ht="31.5" customHeight="1" x14ac:dyDescent="0.4">
      <c r="H20" s="174" t="str">
        <f>'Сводная таблица для диаграмм'!P391</f>
        <v>Приморский район</v>
      </c>
      <c r="I20" s="175"/>
      <c r="J20" s="175"/>
      <c r="K20" s="175"/>
      <c r="L20" s="175"/>
      <c r="M20" s="175"/>
      <c r="N20" s="175"/>
      <c r="O20" s="15">
        <f>'Сводная таблица для диаграмм'!Q391</f>
        <v>3</v>
      </c>
      <c r="U20" s="174" t="str">
        <f>'Сводная таблица для диаграмм'!P398</f>
        <v>Токмакский район</v>
      </c>
      <c r="V20" s="175"/>
      <c r="W20" s="175"/>
      <c r="X20" s="175"/>
      <c r="Y20" s="175"/>
      <c r="Z20" s="175"/>
      <c r="AA20" s="175"/>
      <c r="AB20" s="15">
        <f>'Сводная таблица для диаграмм'!Q398</f>
        <v>12</v>
      </c>
    </row>
    <row r="21" spans="8:28" ht="31.5" customHeight="1" thickBot="1" x14ac:dyDescent="0.45">
      <c r="H21" s="170" t="str">
        <f>'Сводная таблица для диаграмм'!P392</f>
        <v>Каменско-Днепровский район</v>
      </c>
      <c r="I21" s="171"/>
      <c r="J21" s="171"/>
      <c r="K21" s="171"/>
      <c r="L21" s="171"/>
      <c r="M21" s="171"/>
      <c r="N21" s="171"/>
      <c r="O21" s="16">
        <f>'Сводная таблица для диаграмм'!Q392</f>
        <v>4</v>
      </c>
      <c r="U21" s="170" t="str">
        <f>'Сводная таблица для диаграмм'!P399</f>
        <v>Черниговский район</v>
      </c>
      <c r="V21" s="171"/>
      <c r="W21" s="171"/>
      <c r="X21" s="171"/>
      <c r="Y21" s="171"/>
      <c r="Z21" s="171"/>
      <c r="AA21" s="171"/>
      <c r="AB21" s="16">
        <f>'Сводная таблица для диаграмм'!Q399</f>
        <v>11</v>
      </c>
    </row>
  </sheetData>
  <sheetProtection algorithmName="SHA-512" hashValue="EtSy5WAZWj077o7fqnFlGI8Pakyx1WhI1Nq3IgsLA5WcghKZexqPWiDa514IUKnmsobt+6ru5qIPV3aj2KPzKQ==" saltValue="EGe3hP6w69SfA9sbOL1QUA==" spinCount="100000" sheet="1" formatCells="0" formatColumns="0" formatRows="0" insertColumns="0" insertRows="0" insertHyperlinks="0" deleteColumns="0" deleteRows="0" sort="0" autoFilter="0" pivotTables="0"/>
  <mergeCells count="12">
    <mergeCell ref="U21:AA21"/>
    <mergeCell ref="H16:O16"/>
    <mergeCell ref="H17:N17"/>
    <mergeCell ref="H18:N18"/>
    <mergeCell ref="H19:N19"/>
    <mergeCell ref="H20:N20"/>
    <mergeCell ref="H21:N21"/>
    <mergeCell ref="U16:AB16"/>
    <mergeCell ref="U17:AA17"/>
    <mergeCell ref="U18:AA18"/>
    <mergeCell ref="U19:AA19"/>
    <mergeCell ref="U20:AA20"/>
  </mergeCell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C8:G16"/>
  <sheetViews>
    <sheetView showGridLines="0" view="pageBreakPreview" zoomScale="60" zoomScaleNormal="25" workbookViewId="0"/>
  </sheetViews>
  <sheetFormatPr defaultRowHeight="12.75" x14ac:dyDescent="0.2"/>
  <sheetData>
    <row r="8" spans="3:7" x14ac:dyDescent="0.2">
      <c r="C8">
        <v>1</v>
      </c>
      <c r="D8">
        <v>2</v>
      </c>
      <c r="E8">
        <v>3</v>
      </c>
      <c r="F8">
        <v>4</v>
      </c>
      <c r="G8">
        <v>5</v>
      </c>
    </row>
    <row r="14" spans="3:7" ht="12.75" customHeight="1" x14ac:dyDescent="0.2"/>
    <row r="15" spans="3:7" ht="12.75" customHeight="1" x14ac:dyDescent="0.2"/>
    <row r="16" spans="3:7" ht="12.75" customHeight="1" x14ac:dyDescent="0.2"/>
  </sheetData>
  <pageMargins left="0.7" right="0.7" top="0.75" bottom="0.75" header="0.3" footer="0.3"/>
  <pageSetup paperSize="9" scale="2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AE1361"/>
  <sheetViews>
    <sheetView topLeftCell="A1250" zoomScale="110" zoomScaleNormal="110" workbookViewId="0">
      <selection activeCell="A1292" sqref="A1292:XFD1292"/>
    </sheetView>
  </sheetViews>
  <sheetFormatPr defaultRowHeight="12.75" x14ac:dyDescent="0.2"/>
  <cols>
    <col min="1" max="1" width="6.42578125" style="27" customWidth="1"/>
    <col min="2" max="2" width="4.85546875" style="27" customWidth="1"/>
    <col min="3" max="3" width="32.140625" style="27" bestFit="1" customWidth="1"/>
    <col min="4" max="4" width="75.85546875" style="27" customWidth="1"/>
    <col min="5" max="5" width="13.140625" style="27" customWidth="1"/>
    <col min="6" max="6" width="12.5703125" style="79" customWidth="1"/>
    <col min="7" max="7" width="12.5703125" style="27" customWidth="1"/>
    <col min="8" max="8" width="30" style="27" customWidth="1"/>
    <col min="9" max="9" width="23" style="27" customWidth="1"/>
    <col min="10" max="10" width="28.28515625" style="27" customWidth="1"/>
    <col min="11" max="11" width="15.5703125" style="27" customWidth="1"/>
    <col min="12" max="12" width="30.28515625" style="27" customWidth="1"/>
    <col min="13" max="13" width="15.5703125" style="27" customWidth="1"/>
    <col min="14" max="14" width="20.85546875" style="27" customWidth="1"/>
    <col min="15" max="15" width="29.7109375" style="27" customWidth="1"/>
    <col min="16" max="16" width="49.28515625" style="27" customWidth="1"/>
    <col min="17" max="17" width="33.140625" style="27" customWidth="1"/>
    <col min="18" max="18" width="30.28515625" style="27" bestFit="1" customWidth="1"/>
    <col min="26" max="26" width="18.42578125" customWidth="1"/>
    <col min="27" max="27" width="20.7109375" bestFit="1" customWidth="1"/>
    <col min="28" max="28" width="9.85546875" customWidth="1"/>
  </cols>
  <sheetData>
    <row r="1" spans="1:31" x14ac:dyDescent="0.2">
      <c r="A1" s="13" t="s">
        <v>63</v>
      </c>
      <c r="B1" s="13" t="s">
        <v>64</v>
      </c>
      <c r="C1" s="13" t="s">
        <v>42</v>
      </c>
      <c r="D1" s="13" t="s">
        <v>43</v>
      </c>
      <c r="E1" s="13" t="s">
        <v>54</v>
      </c>
      <c r="F1" s="77" t="s">
        <v>44</v>
      </c>
      <c r="G1" s="13" t="s">
        <v>57</v>
      </c>
      <c r="H1" s="13" t="s">
        <v>52</v>
      </c>
      <c r="I1" s="13" t="s">
        <v>53</v>
      </c>
      <c r="J1" s="13" t="s">
        <v>55</v>
      </c>
      <c r="K1" s="13" t="s">
        <v>56</v>
      </c>
      <c r="L1" s="13" t="s">
        <v>116</v>
      </c>
      <c r="M1" s="13" t="s">
        <v>117</v>
      </c>
      <c r="N1" s="13" t="s">
        <v>62</v>
      </c>
      <c r="O1" s="13" t="s">
        <v>59</v>
      </c>
      <c r="P1" s="13" t="s">
        <v>58</v>
      </c>
      <c r="Q1" s="13" t="s">
        <v>60</v>
      </c>
      <c r="R1" s="13" t="s">
        <v>61</v>
      </c>
      <c r="Z1" s="12" t="s">
        <v>79</v>
      </c>
    </row>
    <row r="2" spans="1:31" ht="12.75" customHeight="1" x14ac:dyDescent="0.2">
      <c r="A2" s="13">
        <v>1</v>
      </c>
      <c r="B2" s="13">
        <v>4</v>
      </c>
      <c r="C2" s="27" t="s">
        <v>134</v>
      </c>
      <c r="D2" s="27" t="s">
        <v>81</v>
      </c>
      <c r="E2" s="67">
        <v>44562</v>
      </c>
      <c r="F2" s="13"/>
      <c r="G2" s="4"/>
      <c r="H2" s="13" t="s">
        <v>109</v>
      </c>
      <c r="I2" s="13"/>
      <c r="J2" s="13" t="s">
        <v>111</v>
      </c>
      <c r="K2" s="55"/>
      <c r="L2" s="55" t="s">
        <v>118</v>
      </c>
      <c r="M2" s="55"/>
      <c r="N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" s="13" t="str">
        <f>CONCATENATE("F","$",Таблица_основная[[#This Row],[Первая строка массива]])</f>
        <v>F$2</v>
      </c>
      <c r="P2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2" s="63">
        <f>ROW()</f>
        <v>2</v>
      </c>
      <c r="R2" s="13">
        <f>Таблица_основная[[#This Row],[Первая строка массива]]+15</f>
        <v>17</v>
      </c>
      <c r="Z2" t="s">
        <v>73</v>
      </c>
      <c r="AA2" t="s">
        <v>78</v>
      </c>
    </row>
    <row r="3" spans="1:31" ht="12.75" customHeight="1" x14ac:dyDescent="0.2">
      <c r="A3" s="13">
        <v>2</v>
      </c>
      <c r="B3" s="13">
        <v>22</v>
      </c>
      <c r="C3" s="27" t="s">
        <v>135</v>
      </c>
      <c r="D3" s="27" t="s">
        <v>81</v>
      </c>
      <c r="E3" s="67">
        <v>44562</v>
      </c>
      <c r="F3" s="13"/>
      <c r="G3" s="4"/>
      <c r="H3" s="13" t="s">
        <v>109</v>
      </c>
      <c r="I3" s="13"/>
      <c r="J3" s="13" t="s">
        <v>111</v>
      </c>
      <c r="K3" s="55"/>
      <c r="L3" s="55" t="s">
        <v>118</v>
      </c>
      <c r="M3" s="55"/>
      <c r="N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" s="13" t="str">
        <f>CONCATENATE("F","$",Таблица_основная[[#This Row],[Первая строка массива]])</f>
        <v>F$2</v>
      </c>
      <c r="P3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3" s="13">
        <f t="shared" ref="Q3:Q17" si="0">Q2</f>
        <v>2</v>
      </c>
      <c r="R3" s="13">
        <f>Таблица_основная[[#This Row],[Первая строка массива]]+15</f>
        <v>17</v>
      </c>
      <c r="Z3" s="27" t="s">
        <v>146</v>
      </c>
      <c r="AA3">
        <v>4</v>
      </c>
      <c r="AC3" s="144" t="s">
        <v>146</v>
      </c>
      <c r="AD3" s="145"/>
      <c r="AE3" s="145"/>
    </row>
    <row r="4" spans="1:31" ht="12.75" customHeight="1" x14ac:dyDescent="0.2">
      <c r="A4" s="13">
        <v>3</v>
      </c>
      <c r="B4" s="13">
        <v>40</v>
      </c>
      <c r="C4" s="27" t="s">
        <v>136</v>
      </c>
      <c r="D4" s="27" t="s">
        <v>81</v>
      </c>
      <c r="E4" s="67">
        <v>44562</v>
      </c>
      <c r="F4" s="13"/>
      <c r="G4" s="4"/>
      <c r="H4" s="13" t="s">
        <v>109</v>
      </c>
      <c r="I4" s="13"/>
      <c r="J4" s="13" t="s">
        <v>111</v>
      </c>
      <c r="K4" s="55"/>
      <c r="L4" s="55" t="s">
        <v>118</v>
      </c>
      <c r="M4" s="55"/>
      <c r="N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" s="13" t="str">
        <f>CONCATENATE("F","$",Таблица_основная[[#This Row],[Первая строка массива]])</f>
        <v>F$2</v>
      </c>
      <c r="P4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4" s="13">
        <f t="shared" si="0"/>
        <v>2</v>
      </c>
      <c r="R4" s="13">
        <f>Таблица_основная[[#This Row],[Первая строка массива]]+15</f>
        <v>17</v>
      </c>
      <c r="Z4" s="27" t="s">
        <v>137</v>
      </c>
      <c r="AA4">
        <v>3</v>
      </c>
      <c r="AC4" s="144" t="s">
        <v>137</v>
      </c>
      <c r="AD4" s="145"/>
      <c r="AE4" s="145"/>
    </row>
    <row r="5" spans="1:31" ht="12.75" customHeight="1" x14ac:dyDescent="0.2">
      <c r="A5" s="13">
        <v>4</v>
      </c>
      <c r="B5" s="13">
        <v>58</v>
      </c>
      <c r="C5" s="27" t="s">
        <v>137</v>
      </c>
      <c r="D5" s="27" t="s">
        <v>81</v>
      </c>
      <c r="E5" s="67">
        <v>44562</v>
      </c>
      <c r="F5" s="13"/>
      <c r="G5" s="4"/>
      <c r="H5" s="13" t="s">
        <v>109</v>
      </c>
      <c r="I5" s="13"/>
      <c r="J5" s="13" t="s">
        <v>111</v>
      </c>
      <c r="K5" s="55"/>
      <c r="L5" s="55" t="s">
        <v>118</v>
      </c>
      <c r="M5" s="55"/>
      <c r="N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" s="13" t="str">
        <f>CONCATENATE("F","$",Таблица_основная[[#This Row],[Первая строка массива]])</f>
        <v>F$2</v>
      </c>
      <c r="P5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5" s="13">
        <f t="shared" si="0"/>
        <v>2</v>
      </c>
      <c r="R5" s="13">
        <f>Таблица_основная[[#This Row],[Первая строка массива]]+15</f>
        <v>17</v>
      </c>
      <c r="Z5" s="27" t="s">
        <v>143</v>
      </c>
      <c r="AA5">
        <v>2</v>
      </c>
      <c r="AC5" s="144" t="s">
        <v>143</v>
      </c>
      <c r="AD5" s="145"/>
      <c r="AE5" s="145"/>
    </row>
    <row r="6" spans="1:31" ht="12.75" customHeight="1" x14ac:dyDescent="0.2">
      <c r="A6" s="13">
        <v>5</v>
      </c>
      <c r="B6" s="13">
        <v>76</v>
      </c>
      <c r="C6" s="27" t="s">
        <v>138</v>
      </c>
      <c r="D6" s="27" t="s">
        <v>81</v>
      </c>
      <c r="E6" s="67">
        <v>44562</v>
      </c>
      <c r="F6" s="13"/>
      <c r="G6" s="4"/>
      <c r="H6" s="13" t="s">
        <v>109</v>
      </c>
      <c r="I6" s="13"/>
      <c r="J6" s="13" t="s">
        <v>111</v>
      </c>
      <c r="K6" s="55"/>
      <c r="L6" s="55" t="s">
        <v>118</v>
      </c>
      <c r="M6" s="55"/>
      <c r="N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" s="13" t="str">
        <f>CONCATENATE("F","$",Таблица_основная[[#This Row],[Первая строка массива]])</f>
        <v>F$2</v>
      </c>
      <c r="P6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6" s="13">
        <f t="shared" si="0"/>
        <v>2</v>
      </c>
      <c r="R6" s="13">
        <f>Таблица_основная[[#This Row],[Первая строка массива]]+15</f>
        <v>17</v>
      </c>
      <c r="Z6" s="27" t="s">
        <v>144</v>
      </c>
      <c r="AA6">
        <v>2</v>
      </c>
      <c r="AC6" s="144" t="s">
        <v>144</v>
      </c>
      <c r="AD6" s="145"/>
      <c r="AE6" s="145"/>
    </row>
    <row r="7" spans="1:31" ht="12.75" customHeight="1" x14ac:dyDescent="0.2">
      <c r="A7" s="13">
        <v>6</v>
      </c>
      <c r="B7" s="13">
        <v>94</v>
      </c>
      <c r="C7" s="27" t="s">
        <v>139</v>
      </c>
      <c r="D7" s="27" t="s">
        <v>81</v>
      </c>
      <c r="E7" s="67">
        <v>44562</v>
      </c>
      <c r="F7" s="13"/>
      <c r="G7" s="4"/>
      <c r="H7" s="13" t="s">
        <v>109</v>
      </c>
      <c r="I7" s="13"/>
      <c r="J7" s="13" t="s">
        <v>111</v>
      </c>
      <c r="K7" s="55"/>
      <c r="L7" s="55" t="s">
        <v>118</v>
      </c>
      <c r="M7" s="55"/>
      <c r="N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" s="13" t="str">
        <f>CONCATENATE("F","$",Таблица_основная[[#This Row],[Первая строка массива]])</f>
        <v>F$2</v>
      </c>
      <c r="P7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7" s="13">
        <f t="shared" si="0"/>
        <v>2</v>
      </c>
      <c r="R7" s="13">
        <f>Таблица_основная[[#This Row],[Первая строка массива]]+15</f>
        <v>17</v>
      </c>
      <c r="Z7" s="27" t="s">
        <v>140</v>
      </c>
      <c r="AA7">
        <v>2</v>
      </c>
      <c r="AC7" s="144" t="s">
        <v>140</v>
      </c>
      <c r="AD7" s="145"/>
      <c r="AE7" s="145"/>
    </row>
    <row r="8" spans="1:31" ht="12.75" customHeight="1" x14ac:dyDescent="0.2">
      <c r="A8" s="13">
        <v>7</v>
      </c>
      <c r="B8" s="13">
        <v>112</v>
      </c>
      <c r="C8" s="27" t="s">
        <v>140</v>
      </c>
      <c r="D8" s="27" t="s">
        <v>81</v>
      </c>
      <c r="E8" s="67">
        <v>44562</v>
      </c>
      <c r="F8" s="13"/>
      <c r="G8" s="4"/>
      <c r="H8" s="13" t="s">
        <v>109</v>
      </c>
      <c r="I8" s="13"/>
      <c r="J8" s="13" t="s">
        <v>111</v>
      </c>
      <c r="K8" s="55"/>
      <c r="L8" s="55" t="s">
        <v>118</v>
      </c>
      <c r="M8" s="55"/>
      <c r="N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8" s="13" t="str">
        <f>CONCATENATE("F","$",Таблица_основная[[#This Row],[Первая строка массива]])</f>
        <v>F$2</v>
      </c>
      <c r="P8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8" s="13">
        <f t="shared" si="0"/>
        <v>2</v>
      </c>
      <c r="R8" s="13">
        <f>Таблица_основная[[#This Row],[Первая строка массива]]+15</f>
        <v>17</v>
      </c>
      <c r="Z8" s="27" t="s">
        <v>134</v>
      </c>
      <c r="AA8">
        <v>2</v>
      </c>
      <c r="AC8" s="144" t="s">
        <v>134</v>
      </c>
      <c r="AD8" s="145"/>
      <c r="AE8" s="145"/>
    </row>
    <row r="9" spans="1:31" ht="12.75" customHeight="1" x14ac:dyDescent="0.2">
      <c r="A9" s="13">
        <v>8</v>
      </c>
      <c r="B9" s="13">
        <v>130</v>
      </c>
      <c r="C9" s="27" t="s">
        <v>141</v>
      </c>
      <c r="D9" s="27" t="s">
        <v>81</v>
      </c>
      <c r="E9" s="67">
        <v>44562</v>
      </c>
      <c r="F9" s="13"/>
      <c r="G9" s="4"/>
      <c r="H9" s="13" t="s">
        <v>109</v>
      </c>
      <c r="I9" s="13"/>
      <c r="J9" s="13" t="s">
        <v>111</v>
      </c>
      <c r="K9" s="55"/>
      <c r="L9" s="55" t="s">
        <v>118</v>
      </c>
      <c r="M9" s="55"/>
      <c r="N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" s="13" t="str">
        <f>CONCATENATE("F","$",Таблица_основная[[#This Row],[Первая строка массива]])</f>
        <v>F$2</v>
      </c>
      <c r="P9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9" s="13">
        <f t="shared" si="0"/>
        <v>2</v>
      </c>
      <c r="R9" s="13">
        <f>Таблица_основная[[#This Row],[Первая строка массива]]+15</f>
        <v>17</v>
      </c>
    </row>
    <row r="10" spans="1:31" ht="12.75" customHeight="1" x14ac:dyDescent="0.2">
      <c r="A10" s="13">
        <v>9</v>
      </c>
      <c r="B10" s="13">
        <v>148</v>
      </c>
      <c r="C10" s="27" t="s">
        <v>142</v>
      </c>
      <c r="D10" s="27" t="s">
        <v>81</v>
      </c>
      <c r="E10" s="67">
        <v>44562</v>
      </c>
      <c r="F10" s="13"/>
      <c r="G10" s="4"/>
      <c r="H10" s="13" t="s">
        <v>109</v>
      </c>
      <c r="I10" s="13"/>
      <c r="J10" s="13" t="s">
        <v>111</v>
      </c>
      <c r="K10" s="55"/>
      <c r="L10" s="55" t="s">
        <v>118</v>
      </c>
      <c r="M10" s="55"/>
      <c r="N1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" s="13" t="str">
        <f>CONCATENATE("F","$",Таблица_основная[[#This Row],[Первая строка массива]])</f>
        <v>F$2</v>
      </c>
      <c r="P10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10" s="13">
        <f t="shared" si="0"/>
        <v>2</v>
      </c>
      <c r="R10" s="13">
        <f>Таблица_основная[[#This Row],[Первая строка массива]]+15</f>
        <v>17</v>
      </c>
    </row>
    <row r="11" spans="1:31" ht="12.75" customHeight="1" x14ac:dyDescent="0.2">
      <c r="A11" s="13">
        <v>10</v>
      </c>
      <c r="B11" s="13">
        <v>166</v>
      </c>
      <c r="C11" s="27" t="s">
        <v>143</v>
      </c>
      <c r="D11" s="27" t="s">
        <v>81</v>
      </c>
      <c r="E11" s="67">
        <v>44562</v>
      </c>
      <c r="F11" s="13"/>
      <c r="G11" s="4"/>
      <c r="H11" s="13" t="s">
        <v>109</v>
      </c>
      <c r="I11" s="13"/>
      <c r="J11" s="13" t="s">
        <v>111</v>
      </c>
      <c r="K11" s="55"/>
      <c r="L11" s="55" t="s">
        <v>118</v>
      </c>
      <c r="M11" s="55"/>
      <c r="N1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" s="13" t="str">
        <f>CONCATENATE("F","$",Таблица_основная[[#This Row],[Первая строка массива]])</f>
        <v>F$2</v>
      </c>
      <c r="P11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11" s="13">
        <f t="shared" si="0"/>
        <v>2</v>
      </c>
      <c r="R11" s="13">
        <f>Таблица_основная[[#This Row],[Первая строка массива]]+15</f>
        <v>17</v>
      </c>
    </row>
    <row r="12" spans="1:31" ht="12.75" customHeight="1" x14ac:dyDescent="0.2">
      <c r="A12" s="13">
        <v>11</v>
      </c>
      <c r="B12" s="13">
        <v>184</v>
      </c>
      <c r="C12" s="27" t="s">
        <v>144</v>
      </c>
      <c r="D12" s="27" t="s">
        <v>81</v>
      </c>
      <c r="E12" s="67">
        <v>44562</v>
      </c>
      <c r="F12" s="13"/>
      <c r="G12" s="4"/>
      <c r="H12" s="13" t="s">
        <v>109</v>
      </c>
      <c r="I12" s="13"/>
      <c r="J12" s="13" t="s">
        <v>111</v>
      </c>
      <c r="K12" s="55"/>
      <c r="L12" s="55" t="s">
        <v>118</v>
      </c>
      <c r="M12" s="55"/>
      <c r="N1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" s="13" t="str">
        <f>CONCATENATE("F","$",Таблица_основная[[#This Row],[Первая строка массива]])</f>
        <v>F$2</v>
      </c>
      <c r="P12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12" s="13">
        <f t="shared" si="0"/>
        <v>2</v>
      </c>
      <c r="R12" s="13">
        <f>Таблица_основная[[#This Row],[Первая строка массива]]+15</f>
        <v>17</v>
      </c>
    </row>
    <row r="13" spans="1:31" ht="12.75" customHeight="1" x14ac:dyDescent="0.2">
      <c r="A13" s="13">
        <v>12</v>
      </c>
      <c r="B13" s="13">
        <v>202</v>
      </c>
      <c r="C13" s="27" t="s">
        <v>145</v>
      </c>
      <c r="D13" s="27" t="s">
        <v>81</v>
      </c>
      <c r="E13" s="67">
        <v>44562</v>
      </c>
      <c r="F13" s="13"/>
      <c r="G13" s="4"/>
      <c r="H13" s="13" t="s">
        <v>109</v>
      </c>
      <c r="I13" s="13"/>
      <c r="J13" s="13" t="s">
        <v>111</v>
      </c>
      <c r="K13" s="55"/>
      <c r="L13" s="55" t="s">
        <v>118</v>
      </c>
      <c r="M13" s="55"/>
      <c r="N1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" s="13" t="str">
        <f>CONCATENATE("F","$",Таблица_основная[[#This Row],[Первая строка массива]])</f>
        <v>F$2</v>
      </c>
      <c r="P13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13" s="13">
        <f t="shared" si="0"/>
        <v>2</v>
      </c>
      <c r="R13" s="13">
        <f>Таблица_основная[[#This Row],[Первая строка массива]]+15</f>
        <v>17</v>
      </c>
    </row>
    <row r="14" spans="1:31" ht="12.75" customHeight="1" x14ac:dyDescent="0.2">
      <c r="A14" s="13">
        <v>13</v>
      </c>
      <c r="B14" s="13">
        <v>220</v>
      </c>
      <c r="C14" s="27" t="s">
        <v>146</v>
      </c>
      <c r="D14" s="27" t="s">
        <v>81</v>
      </c>
      <c r="E14" s="67">
        <v>44562</v>
      </c>
      <c r="F14" s="13"/>
      <c r="G14" s="4"/>
      <c r="H14" s="13" t="s">
        <v>109</v>
      </c>
      <c r="I14" s="13"/>
      <c r="J14" s="13" t="s">
        <v>111</v>
      </c>
      <c r="K14" s="55"/>
      <c r="L14" s="55" t="s">
        <v>118</v>
      </c>
      <c r="M14" s="55"/>
      <c r="N1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4" s="13" t="str">
        <f>CONCATENATE("F","$",Таблица_основная[[#This Row],[Первая строка массива]])</f>
        <v>F$2</v>
      </c>
      <c r="P14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14" s="13">
        <f t="shared" si="0"/>
        <v>2</v>
      </c>
      <c r="R14" s="13">
        <f>Таблица_основная[[#This Row],[Первая строка массива]]+15</f>
        <v>17</v>
      </c>
    </row>
    <row r="15" spans="1:31" ht="12.75" customHeight="1" x14ac:dyDescent="0.2">
      <c r="A15" s="13">
        <v>14</v>
      </c>
      <c r="B15" s="13">
        <v>238</v>
      </c>
      <c r="C15" s="27" t="s">
        <v>147</v>
      </c>
      <c r="D15" s="27" t="s">
        <v>81</v>
      </c>
      <c r="E15" s="67">
        <v>44562</v>
      </c>
      <c r="F15" s="13"/>
      <c r="G15" s="4"/>
      <c r="H15" s="13" t="s">
        <v>109</v>
      </c>
      <c r="I15" s="13"/>
      <c r="J15" s="13" t="s">
        <v>111</v>
      </c>
      <c r="K15" s="55"/>
      <c r="L15" s="55" t="s">
        <v>118</v>
      </c>
      <c r="M15" s="55"/>
      <c r="N1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5" s="13" t="str">
        <f>CONCATENATE("F","$",Таблица_основная[[#This Row],[Первая строка массива]])</f>
        <v>F$2</v>
      </c>
      <c r="P15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15" s="13">
        <f t="shared" si="0"/>
        <v>2</v>
      </c>
      <c r="R15" s="13">
        <f>Таблица_основная[[#This Row],[Первая строка массива]]+15</f>
        <v>17</v>
      </c>
    </row>
    <row r="16" spans="1:31" ht="12.75" customHeight="1" x14ac:dyDescent="0.2">
      <c r="A16" s="13">
        <v>15</v>
      </c>
      <c r="B16" s="13">
        <v>256</v>
      </c>
      <c r="C16" s="27" t="s">
        <v>148</v>
      </c>
      <c r="D16" s="27" t="s">
        <v>81</v>
      </c>
      <c r="E16" s="67">
        <v>44562</v>
      </c>
      <c r="F16" s="13"/>
      <c r="G16" s="4"/>
      <c r="H16" s="13" t="s">
        <v>109</v>
      </c>
      <c r="I16" s="13"/>
      <c r="J16" s="13" t="s">
        <v>111</v>
      </c>
      <c r="K16" s="55"/>
      <c r="L16" s="55" t="s">
        <v>118</v>
      </c>
      <c r="M16" s="55"/>
      <c r="N1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6" s="13" t="str">
        <f>CONCATENATE("F","$",Таблица_основная[[#This Row],[Первая строка массива]])</f>
        <v>F$2</v>
      </c>
      <c r="P16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16" s="13">
        <f t="shared" si="0"/>
        <v>2</v>
      </c>
      <c r="R16" s="13">
        <f>Таблица_основная[[#This Row],[Первая строка массива]]+15</f>
        <v>17</v>
      </c>
    </row>
    <row r="17" spans="1:18" ht="12.75" customHeight="1" x14ac:dyDescent="0.2">
      <c r="A17" s="13">
        <v>16</v>
      </c>
      <c r="B17" s="13">
        <v>274</v>
      </c>
      <c r="C17" s="27" t="s">
        <v>149</v>
      </c>
      <c r="D17" s="27" t="s">
        <v>81</v>
      </c>
      <c r="E17" s="67">
        <v>44562</v>
      </c>
      <c r="F17" s="13"/>
      <c r="G17" s="4"/>
      <c r="H17" s="13" t="s">
        <v>109</v>
      </c>
      <c r="I17" s="13"/>
      <c r="J17" s="13" t="s">
        <v>111</v>
      </c>
      <c r="K17" s="55"/>
      <c r="L17" s="55" t="s">
        <v>118</v>
      </c>
      <c r="M17" s="55"/>
      <c r="N1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7" s="13" t="str">
        <f>CONCATENATE("F","$",Таблица_основная[[#This Row],[Первая строка массива]])</f>
        <v>F$2</v>
      </c>
      <c r="P17" s="13" t="str">
        <f>CONCATENATE("F","$",Таблица_основная[[#This Row],[Первая строка массива]],":","F","$",Таблица_основная[[#This Row],[Последняя строка моссива]])</f>
        <v>F$2:F$17</v>
      </c>
      <c r="Q17" s="13">
        <f t="shared" si="0"/>
        <v>2</v>
      </c>
      <c r="R17" s="13">
        <f>Таблица_основная[[#This Row],[Первая строка массива]]+15</f>
        <v>17</v>
      </c>
    </row>
    <row r="18" spans="1:18" ht="12.75" customHeight="1" x14ac:dyDescent="0.2">
      <c r="A18" s="13">
        <v>45</v>
      </c>
      <c r="B18" s="13">
        <v>17</v>
      </c>
      <c r="C18" s="27" t="s">
        <v>134</v>
      </c>
      <c r="D18" s="27" t="s">
        <v>96</v>
      </c>
      <c r="E18" s="67">
        <v>44562</v>
      </c>
      <c r="F18" s="13"/>
      <c r="G18" s="4"/>
      <c r="H18" s="13" t="s">
        <v>109</v>
      </c>
      <c r="I18" s="13"/>
      <c r="J18" s="13" t="s">
        <v>111</v>
      </c>
      <c r="K18" s="55"/>
      <c r="L18" s="55" t="s">
        <v>118</v>
      </c>
      <c r="M18" s="55"/>
      <c r="N1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8" s="13" t="str">
        <f>CONCATENATE("F","$",Таблица_основная[[#This Row],[Первая строка массива]])</f>
        <v>F$18</v>
      </c>
      <c r="P18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18" s="63">
        <f>ROW()</f>
        <v>18</v>
      </c>
      <c r="R18" s="13">
        <f>Таблица_основная[[#This Row],[Первая строка массива]]+15</f>
        <v>33</v>
      </c>
    </row>
    <row r="19" spans="1:18" ht="12.75" customHeight="1" x14ac:dyDescent="0.2">
      <c r="A19" s="13">
        <v>46</v>
      </c>
      <c r="B19" s="13">
        <v>35</v>
      </c>
      <c r="C19" s="27" t="s">
        <v>135</v>
      </c>
      <c r="D19" s="27" t="s">
        <v>96</v>
      </c>
      <c r="E19" s="67">
        <v>44562</v>
      </c>
      <c r="F19" s="13"/>
      <c r="G19" s="4"/>
      <c r="H19" s="13" t="s">
        <v>109</v>
      </c>
      <c r="I19" s="13"/>
      <c r="J19" s="13" t="s">
        <v>111</v>
      </c>
      <c r="K19" s="55"/>
      <c r="L19" s="55" t="s">
        <v>118</v>
      </c>
      <c r="M19" s="55"/>
      <c r="N1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9" s="13" t="str">
        <f>CONCATENATE("F","$",Таблица_основная[[#This Row],[Первая строка массива]])</f>
        <v>F$18</v>
      </c>
      <c r="P19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19" s="13">
        <f>Q18</f>
        <v>18</v>
      </c>
      <c r="R19" s="13">
        <f>Таблица_основная[[#This Row],[Первая строка массива]]+15</f>
        <v>33</v>
      </c>
    </row>
    <row r="20" spans="1:18" ht="12.75" customHeight="1" x14ac:dyDescent="0.2">
      <c r="A20" s="13">
        <v>47</v>
      </c>
      <c r="B20" s="13">
        <v>53</v>
      </c>
      <c r="C20" s="27" t="s">
        <v>136</v>
      </c>
      <c r="D20" s="27" t="s">
        <v>96</v>
      </c>
      <c r="E20" s="67">
        <v>44562</v>
      </c>
      <c r="F20" s="13"/>
      <c r="G20" s="4"/>
      <c r="H20" s="13" t="s">
        <v>109</v>
      </c>
      <c r="I20" s="13"/>
      <c r="J20" s="13" t="s">
        <v>111</v>
      </c>
      <c r="K20" s="55"/>
      <c r="L20" s="55" t="s">
        <v>118</v>
      </c>
      <c r="M20" s="55"/>
      <c r="N2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0" s="13" t="str">
        <f>CONCATENATE("F","$",Таблица_основная[[#This Row],[Первая строка массива]])</f>
        <v>F$18</v>
      </c>
      <c r="P20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20" s="13">
        <f t="shared" ref="Q20:Q33" si="1">Q19</f>
        <v>18</v>
      </c>
      <c r="R20" s="13">
        <f>Таблица_основная[[#This Row],[Первая строка массива]]+15</f>
        <v>33</v>
      </c>
    </row>
    <row r="21" spans="1:18" ht="12.75" customHeight="1" x14ac:dyDescent="0.2">
      <c r="A21" s="13">
        <v>48</v>
      </c>
      <c r="B21" s="13">
        <v>71</v>
      </c>
      <c r="C21" s="27" t="s">
        <v>137</v>
      </c>
      <c r="D21" s="27" t="s">
        <v>96</v>
      </c>
      <c r="E21" s="67">
        <v>44562</v>
      </c>
      <c r="F21" s="13"/>
      <c r="G21" s="4"/>
      <c r="H21" s="13" t="s">
        <v>109</v>
      </c>
      <c r="I21" s="13"/>
      <c r="J21" s="13" t="s">
        <v>111</v>
      </c>
      <c r="K21" s="55"/>
      <c r="L21" s="55" t="s">
        <v>118</v>
      </c>
      <c r="M21" s="55"/>
      <c r="N2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1" s="13" t="str">
        <f>CONCATENATE("F","$",Таблица_основная[[#This Row],[Первая строка массива]])</f>
        <v>F$18</v>
      </c>
      <c r="P21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21" s="13">
        <f t="shared" si="1"/>
        <v>18</v>
      </c>
      <c r="R21" s="13">
        <f>Таблица_основная[[#This Row],[Первая строка массива]]+15</f>
        <v>33</v>
      </c>
    </row>
    <row r="22" spans="1:18" ht="12.75" customHeight="1" x14ac:dyDescent="0.2">
      <c r="A22" s="13">
        <v>49</v>
      </c>
      <c r="B22" s="13">
        <v>89</v>
      </c>
      <c r="C22" s="27" t="s">
        <v>138</v>
      </c>
      <c r="D22" s="27" t="s">
        <v>96</v>
      </c>
      <c r="E22" s="67">
        <v>44562</v>
      </c>
      <c r="F22" s="13"/>
      <c r="G22" s="4"/>
      <c r="H22" s="13" t="s">
        <v>109</v>
      </c>
      <c r="I22" s="13"/>
      <c r="J22" s="13" t="s">
        <v>111</v>
      </c>
      <c r="K22" s="55"/>
      <c r="L22" s="55" t="s">
        <v>118</v>
      </c>
      <c r="M22" s="55"/>
      <c r="N2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2" s="13" t="str">
        <f>CONCATENATE("F","$",Таблица_основная[[#This Row],[Первая строка массива]])</f>
        <v>F$18</v>
      </c>
      <c r="P22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22" s="13">
        <f t="shared" si="1"/>
        <v>18</v>
      </c>
      <c r="R22" s="13">
        <f>Таблица_основная[[#This Row],[Первая строка массива]]+15</f>
        <v>33</v>
      </c>
    </row>
    <row r="23" spans="1:18" ht="12.75" customHeight="1" x14ac:dyDescent="0.2">
      <c r="A23" s="13">
        <v>50</v>
      </c>
      <c r="B23" s="13">
        <v>107</v>
      </c>
      <c r="C23" s="27" t="s">
        <v>139</v>
      </c>
      <c r="D23" s="27" t="s">
        <v>96</v>
      </c>
      <c r="E23" s="67">
        <v>44562</v>
      </c>
      <c r="F23" s="13"/>
      <c r="G23" s="4"/>
      <c r="H23" s="13" t="s">
        <v>109</v>
      </c>
      <c r="I23" s="13"/>
      <c r="J23" s="13" t="s">
        <v>111</v>
      </c>
      <c r="K23" s="55"/>
      <c r="L23" s="55" t="s">
        <v>118</v>
      </c>
      <c r="M23" s="55"/>
      <c r="N2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3" s="13" t="str">
        <f>CONCATENATE("F","$",Таблица_основная[[#This Row],[Первая строка массива]])</f>
        <v>F$18</v>
      </c>
      <c r="P23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23" s="13">
        <f t="shared" si="1"/>
        <v>18</v>
      </c>
      <c r="R23" s="13">
        <f>Таблица_основная[[#This Row],[Первая строка массива]]+15</f>
        <v>33</v>
      </c>
    </row>
    <row r="24" spans="1:18" ht="12.75" customHeight="1" x14ac:dyDescent="0.2">
      <c r="A24" s="13">
        <v>51</v>
      </c>
      <c r="B24" s="13">
        <v>125</v>
      </c>
      <c r="C24" s="27" t="s">
        <v>140</v>
      </c>
      <c r="D24" s="27" t="s">
        <v>96</v>
      </c>
      <c r="E24" s="67">
        <v>44562</v>
      </c>
      <c r="F24" s="13"/>
      <c r="G24" s="4"/>
      <c r="H24" s="13" t="s">
        <v>109</v>
      </c>
      <c r="I24" s="13"/>
      <c r="J24" s="13" t="s">
        <v>111</v>
      </c>
      <c r="K24" s="55"/>
      <c r="L24" s="55" t="s">
        <v>118</v>
      </c>
      <c r="M24" s="55"/>
      <c r="N2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4" s="13" t="str">
        <f>CONCATENATE("F","$",Таблица_основная[[#This Row],[Первая строка массива]])</f>
        <v>F$18</v>
      </c>
      <c r="P24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24" s="13">
        <f t="shared" si="1"/>
        <v>18</v>
      </c>
      <c r="R24" s="13">
        <f>Таблица_основная[[#This Row],[Первая строка массива]]+15</f>
        <v>33</v>
      </c>
    </row>
    <row r="25" spans="1:18" ht="12.75" customHeight="1" x14ac:dyDescent="0.2">
      <c r="A25" s="13">
        <v>52</v>
      </c>
      <c r="B25" s="13">
        <v>143</v>
      </c>
      <c r="C25" s="27" t="s">
        <v>141</v>
      </c>
      <c r="D25" s="27" t="s">
        <v>96</v>
      </c>
      <c r="E25" s="67">
        <v>44562</v>
      </c>
      <c r="F25" s="13"/>
      <c r="G25" s="4"/>
      <c r="H25" s="13" t="s">
        <v>109</v>
      </c>
      <c r="I25" s="13"/>
      <c r="J25" s="13" t="s">
        <v>111</v>
      </c>
      <c r="K25" s="55"/>
      <c r="L25" s="55" t="s">
        <v>118</v>
      </c>
      <c r="M25" s="55"/>
      <c r="N2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5" s="13" t="str">
        <f>CONCATENATE("F","$",Таблица_основная[[#This Row],[Первая строка массива]])</f>
        <v>F$18</v>
      </c>
      <c r="P25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25" s="13">
        <f t="shared" si="1"/>
        <v>18</v>
      </c>
      <c r="R25" s="13">
        <f>Таблица_основная[[#This Row],[Первая строка массива]]+15</f>
        <v>33</v>
      </c>
    </row>
    <row r="26" spans="1:18" ht="12.75" customHeight="1" x14ac:dyDescent="0.2">
      <c r="A26" s="13">
        <v>53</v>
      </c>
      <c r="B26" s="13">
        <v>161</v>
      </c>
      <c r="C26" s="27" t="s">
        <v>142</v>
      </c>
      <c r="D26" s="27" t="s">
        <v>96</v>
      </c>
      <c r="E26" s="67">
        <v>44562</v>
      </c>
      <c r="F26" s="13"/>
      <c r="G26" s="4"/>
      <c r="H26" s="13" t="s">
        <v>109</v>
      </c>
      <c r="I26" s="13"/>
      <c r="J26" s="13" t="s">
        <v>111</v>
      </c>
      <c r="K26" s="55"/>
      <c r="L26" s="55" t="s">
        <v>118</v>
      </c>
      <c r="M26" s="55"/>
      <c r="N2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6" s="13" t="str">
        <f>CONCATENATE("F","$",Таблица_основная[[#This Row],[Первая строка массива]])</f>
        <v>F$18</v>
      </c>
      <c r="P26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26" s="13">
        <f t="shared" si="1"/>
        <v>18</v>
      </c>
      <c r="R26" s="13">
        <f>Таблица_основная[[#This Row],[Первая строка массива]]+15</f>
        <v>33</v>
      </c>
    </row>
    <row r="27" spans="1:18" ht="12.75" customHeight="1" x14ac:dyDescent="0.2">
      <c r="A27" s="13">
        <v>54</v>
      </c>
      <c r="B27" s="13">
        <v>179</v>
      </c>
      <c r="C27" s="27" t="s">
        <v>143</v>
      </c>
      <c r="D27" s="27" t="s">
        <v>96</v>
      </c>
      <c r="E27" s="67">
        <v>44562</v>
      </c>
      <c r="F27" s="13"/>
      <c r="G27" s="4"/>
      <c r="H27" s="13" t="s">
        <v>109</v>
      </c>
      <c r="I27" s="13"/>
      <c r="J27" s="13" t="s">
        <v>111</v>
      </c>
      <c r="K27" s="55"/>
      <c r="L27" s="55" t="s">
        <v>118</v>
      </c>
      <c r="M27" s="55"/>
      <c r="N2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7" s="13" t="str">
        <f>CONCATENATE("F","$",Таблица_основная[[#This Row],[Первая строка массива]])</f>
        <v>F$18</v>
      </c>
      <c r="P27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27" s="13">
        <f t="shared" si="1"/>
        <v>18</v>
      </c>
      <c r="R27" s="13">
        <f>Таблица_основная[[#This Row],[Первая строка массива]]+15</f>
        <v>33</v>
      </c>
    </row>
    <row r="28" spans="1:18" ht="12.75" customHeight="1" x14ac:dyDescent="0.2">
      <c r="A28" s="13">
        <v>55</v>
      </c>
      <c r="B28" s="13">
        <v>197</v>
      </c>
      <c r="C28" s="27" t="s">
        <v>144</v>
      </c>
      <c r="D28" s="27" t="s">
        <v>96</v>
      </c>
      <c r="E28" s="67">
        <v>44562</v>
      </c>
      <c r="F28" s="13"/>
      <c r="G28" s="4"/>
      <c r="H28" s="13" t="s">
        <v>109</v>
      </c>
      <c r="I28" s="13"/>
      <c r="J28" s="13" t="s">
        <v>111</v>
      </c>
      <c r="K28" s="55"/>
      <c r="L28" s="55" t="s">
        <v>118</v>
      </c>
      <c r="M28" s="55"/>
      <c r="N2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8" s="13" t="str">
        <f>CONCATENATE("F","$",Таблица_основная[[#This Row],[Первая строка массива]])</f>
        <v>F$18</v>
      </c>
      <c r="P28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28" s="13">
        <f t="shared" si="1"/>
        <v>18</v>
      </c>
      <c r="R28" s="13">
        <f>Таблица_основная[[#This Row],[Первая строка массива]]+15</f>
        <v>33</v>
      </c>
    </row>
    <row r="29" spans="1:18" ht="12.75" customHeight="1" x14ac:dyDescent="0.2">
      <c r="A29" s="13">
        <v>56</v>
      </c>
      <c r="B29" s="13">
        <v>215</v>
      </c>
      <c r="C29" s="27" t="s">
        <v>145</v>
      </c>
      <c r="D29" s="27" t="s">
        <v>96</v>
      </c>
      <c r="E29" s="67">
        <v>44562</v>
      </c>
      <c r="F29" s="13"/>
      <c r="G29" s="4"/>
      <c r="H29" s="13" t="s">
        <v>109</v>
      </c>
      <c r="I29" s="13"/>
      <c r="J29" s="13" t="s">
        <v>111</v>
      </c>
      <c r="K29" s="55"/>
      <c r="L29" s="55" t="s">
        <v>118</v>
      </c>
      <c r="M29" s="55"/>
      <c r="N2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9" s="13" t="str">
        <f>CONCATENATE("F","$",Таблица_основная[[#This Row],[Первая строка массива]])</f>
        <v>F$18</v>
      </c>
      <c r="P29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29" s="13">
        <f t="shared" si="1"/>
        <v>18</v>
      </c>
      <c r="R29" s="13">
        <f>Таблица_основная[[#This Row],[Первая строка массива]]+15</f>
        <v>33</v>
      </c>
    </row>
    <row r="30" spans="1:18" ht="12.75" customHeight="1" x14ac:dyDescent="0.2">
      <c r="A30" s="13">
        <v>57</v>
      </c>
      <c r="B30" s="13">
        <v>233</v>
      </c>
      <c r="C30" s="27" t="s">
        <v>146</v>
      </c>
      <c r="D30" s="27" t="s">
        <v>96</v>
      </c>
      <c r="E30" s="67">
        <v>44562</v>
      </c>
      <c r="F30" s="13"/>
      <c r="G30" s="4"/>
      <c r="H30" s="13" t="s">
        <v>109</v>
      </c>
      <c r="I30" s="13"/>
      <c r="J30" s="13" t="s">
        <v>111</v>
      </c>
      <c r="K30" s="55"/>
      <c r="L30" s="55" t="s">
        <v>118</v>
      </c>
      <c r="M30" s="55"/>
      <c r="N3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0" s="13" t="str">
        <f>CONCATENATE("F","$",Таблица_основная[[#This Row],[Первая строка массива]])</f>
        <v>F$18</v>
      </c>
      <c r="P30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30" s="13">
        <f t="shared" si="1"/>
        <v>18</v>
      </c>
      <c r="R30" s="13">
        <f>Таблица_основная[[#This Row],[Первая строка массива]]+15</f>
        <v>33</v>
      </c>
    </row>
    <row r="31" spans="1:18" ht="12.75" customHeight="1" x14ac:dyDescent="0.2">
      <c r="A31" s="13">
        <v>58</v>
      </c>
      <c r="B31" s="13">
        <v>251</v>
      </c>
      <c r="C31" s="27" t="s">
        <v>147</v>
      </c>
      <c r="D31" s="27" t="s">
        <v>96</v>
      </c>
      <c r="E31" s="67">
        <v>44562</v>
      </c>
      <c r="F31" s="13"/>
      <c r="G31" s="4"/>
      <c r="H31" s="13" t="s">
        <v>109</v>
      </c>
      <c r="I31" s="13"/>
      <c r="J31" s="13" t="s">
        <v>111</v>
      </c>
      <c r="K31" s="55"/>
      <c r="L31" s="55" t="s">
        <v>118</v>
      </c>
      <c r="M31" s="55"/>
      <c r="N3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1" s="13" t="str">
        <f>CONCATENATE("F","$",Таблица_основная[[#This Row],[Первая строка массива]])</f>
        <v>F$18</v>
      </c>
      <c r="P31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31" s="13">
        <f t="shared" si="1"/>
        <v>18</v>
      </c>
      <c r="R31" s="13">
        <f>Таблица_основная[[#This Row],[Первая строка массива]]+15</f>
        <v>33</v>
      </c>
    </row>
    <row r="32" spans="1:18" ht="12.75" customHeight="1" x14ac:dyDescent="0.2">
      <c r="A32" s="13">
        <v>59</v>
      </c>
      <c r="B32" s="13">
        <v>269</v>
      </c>
      <c r="C32" s="27" t="s">
        <v>148</v>
      </c>
      <c r="D32" s="27" t="s">
        <v>96</v>
      </c>
      <c r="E32" s="67">
        <v>44562</v>
      </c>
      <c r="F32" s="13"/>
      <c r="G32" s="4"/>
      <c r="H32" s="13" t="s">
        <v>109</v>
      </c>
      <c r="I32" s="13"/>
      <c r="J32" s="13" t="s">
        <v>111</v>
      </c>
      <c r="K32" s="55"/>
      <c r="L32" s="55" t="s">
        <v>118</v>
      </c>
      <c r="M32" s="55"/>
      <c r="N3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2" s="13" t="str">
        <f>CONCATENATE("F","$",Таблица_основная[[#This Row],[Первая строка массива]])</f>
        <v>F$18</v>
      </c>
      <c r="P32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32" s="13">
        <f t="shared" si="1"/>
        <v>18</v>
      </c>
      <c r="R32" s="13">
        <f>Таблица_основная[[#This Row],[Первая строка массива]]+15</f>
        <v>33</v>
      </c>
    </row>
    <row r="33" spans="1:18" ht="12.75" customHeight="1" x14ac:dyDescent="0.2">
      <c r="A33" s="13">
        <v>60</v>
      </c>
      <c r="B33" s="13">
        <v>287</v>
      </c>
      <c r="C33" s="27" t="s">
        <v>149</v>
      </c>
      <c r="D33" s="27" t="s">
        <v>96</v>
      </c>
      <c r="E33" s="67">
        <v>44562</v>
      </c>
      <c r="F33" s="13"/>
      <c r="G33" s="4"/>
      <c r="H33" s="13" t="s">
        <v>109</v>
      </c>
      <c r="I33" s="13"/>
      <c r="J33" s="13" t="s">
        <v>111</v>
      </c>
      <c r="K33" s="55"/>
      <c r="L33" s="55" t="s">
        <v>118</v>
      </c>
      <c r="M33" s="55"/>
      <c r="N3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3" s="13" t="str">
        <f>CONCATENATE("F","$",Таблица_основная[[#This Row],[Первая строка массива]])</f>
        <v>F$18</v>
      </c>
      <c r="P33" s="13" t="str">
        <f>CONCATENATE("F","$",Таблица_основная[[#This Row],[Первая строка массива]],":","F","$",Таблица_основная[[#This Row],[Последняя строка моссива]])</f>
        <v>F$18:F$33</v>
      </c>
      <c r="Q33" s="13">
        <f t="shared" si="1"/>
        <v>18</v>
      </c>
      <c r="R33" s="13">
        <f>Таблица_основная[[#This Row],[Первая строка массива]]+15</f>
        <v>33</v>
      </c>
    </row>
    <row r="34" spans="1:18" ht="12.75" customHeight="1" x14ac:dyDescent="0.2">
      <c r="A34" s="13">
        <v>89</v>
      </c>
      <c r="B34" s="28">
        <v>8</v>
      </c>
      <c r="C34" s="27" t="s">
        <v>134</v>
      </c>
      <c r="D34" s="29" t="s">
        <v>152</v>
      </c>
      <c r="E34" s="30">
        <v>44562</v>
      </c>
      <c r="F34" s="13"/>
      <c r="G34" s="4"/>
      <c r="H34" s="32" t="s">
        <v>109</v>
      </c>
      <c r="I34" s="31"/>
      <c r="J34" s="32" t="s">
        <v>111</v>
      </c>
      <c r="K34" s="56"/>
      <c r="L34" s="55" t="s">
        <v>118</v>
      </c>
      <c r="M34" s="56"/>
      <c r="N3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4" s="13" t="str">
        <f>CONCATENATE("F","$",Таблица_основная[[#This Row],[Первая строка массива]])</f>
        <v>F$34</v>
      </c>
      <c r="P34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34" s="63">
        <f>ROW()</f>
        <v>34</v>
      </c>
      <c r="R34" s="13">
        <f>Таблица_основная[[#This Row],[Первая строка массива]]+15</f>
        <v>49</v>
      </c>
    </row>
    <row r="35" spans="1:18" ht="12.75" customHeight="1" x14ac:dyDescent="0.2">
      <c r="A35" s="13">
        <v>90</v>
      </c>
      <c r="B35" s="28">
        <v>26</v>
      </c>
      <c r="C35" s="27" t="s">
        <v>135</v>
      </c>
      <c r="D35" s="29" t="s">
        <v>152</v>
      </c>
      <c r="E35" s="30">
        <v>44562</v>
      </c>
      <c r="F35" s="13"/>
      <c r="G35" s="4"/>
      <c r="H35" s="32" t="s">
        <v>109</v>
      </c>
      <c r="I35" s="31"/>
      <c r="J35" s="32" t="s">
        <v>111</v>
      </c>
      <c r="K35" s="56"/>
      <c r="L35" s="55" t="s">
        <v>118</v>
      </c>
      <c r="M35" s="56"/>
      <c r="N3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5" s="13" t="str">
        <f>CONCATENATE("F","$",Таблица_основная[[#This Row],[Первая строка массива]])</f>
        <v>F$34</v>
      </c>
      <c r="P35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35" s="13">
        <f t="shared" ref="Q35:Q49" si="2">Q34</f>
        <v>34</v>
      </c>
      <c r="R35" s="13">
        <f>Таблица_основная[[#This Row],[Первая строка массива]]+15</f>
        <v>49</v>
      </c>
    </row>
    <row r="36" spans="1:18" ht="12.75" customHeight="1" x14ac:dyDescent="0.2">
      <c r="A36" s="13">
        <v>91</v>
      </c>
      <c r="B36" s="28">
        <v>44</v>
      </c>
      <c r="C36" s="27" t="s">
        <v>136</v>
      </c>
      <c r="D36" s="29" t="s">
        <v>152</v>
      </c>
      <c r="E36" s="30">
        <v>44562</v>
      </c>
      <c r="F36" s="13"/>
      <c r="G36" s="4"/>
      <c r="H36" s="32" t="s">
        <v>109</v>
      </c>
      <c r="I36" s="31"/>
      <c r="J36" s="32" t="s">
        <v>111</v>
      </c>
      <c r="K36" s="56"/>
      <c r="L36" s="55" t="s">
        <v>118</v>
      </c>
      <c r="M36" s="56"/>
      <c r="N3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6" s="13" t="str">
        <f>CONCATENATE("F","$",Таблица_основная[[#This Row],[Первая строка массива]])</f>
        <v>F$34</v>
      </c>
      <c r="P36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36" s="13">
        <f t="shared" si="2"/>
        <v>34</v>
      </c>
      <c r="R36" s="13">
        <f>Таблица_основная[[#This Row],[Первая строка массива]]+15</f>
        <v>49</v>
      </c>
    </row>
    <row r="37" spans="1:18" ht="12.75" customHeight="1" x14ac:dyDescent="0.2">
      <c r="A37" s="13">
        <v>92</v>
      </c>
      <c r="B37" s="28">
        <v>62</v>
      </c>
      <c r="C37" s="27" t="s">
        <v>137</v>
      </c>
      <c r="D37" s="29" t="s">
        <v>152</v>
      </c>
      <c r="E37" s="30">
        <v>44562</v>
      </c>
      <c r="F37" s="13"/>
      <c r="G37" s="4"/>
      <c r="H37" s="32" t="s">
        <v>109</v>
      </c>
      <c r="I37" s="31"/>
      <c r="J37" s="32" t="s">
        <v>111</v>
      </c>
      <c r="K37" s="56"/>
      <c r="L37" s="55" t="s">
        <v>118</v>
      </c>
      <c r="M37" s="56"/>
      <c r="N3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7" s="13" t="str">
        <f>CONCATENATE("F","$",Таблица_основная[[#This Row],[Первая строка массива]])</f>
        <v>F$34</v>
      </c>
      <c r="P37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37" s="13">
        <f t="shared" si="2"/>
        <v>34</v>
      </c>
      <c r="R37" s="13">
        <f>Таблица_основная[[#This Row],[Первая строка массива]]+15</f>
        <v>49</v>
      </c>
    </row>
    <row r="38" spans="1:18" ht="12.75" customHeight="1" x14ac:dyDescent="0.2">
      <c r="A38" s="13">
        <v>93</v>
      </c>
      <c r="B38" s="28">
        <v>80</v>
      </c>
      <c r="C38" s="27" t="s">
        <v>138</v>
      </c>
      <c r="D38" s="29" t="s">
        <v>152</v>
      </c>
      <c r="E38" s="30">
        <v>44562</v>
      </c>
      <c r="F38" s="13"/>
      <c r="G38" s="4"/>
      <c r="H38" s="32" t="s">
        <v>109</v>
      </c>
      <c r="I38" s="31"/>
      <c r="J38" s="32" t="s">
        <v>111</v>
      </c>
      <c r="K38" s="56"/>
      <c r="L38" s="55" t="s">
        <v>118</v>
      </c>
      <c r="M38" s="56"/>
      <c r="N3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8" s="13" t="str">
        <f>CONCATENATE("F","$",Таблица_основная[[#This Row],[Первая строка массива]])</f>
        <v>F$34</v>
      </c>
      <c r="P38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38" s="13">
        <f t="shared" si="2"/>
        <v>34</v>
      </c>
      <c r="R38" s="13">
        <f>Таблица_основная[[#This Row],[Первая строка массива]]+15</f>
        <v>49</v>
      </c>
    </row>
    <row r="39" spans="1:18" ht="12.75" customHeight="1" x14ac:dyDescent="0.2">
      <c r="A39" s="13">
        <v>94</v>
      </c>
      <c r="B39" s="28">
        <v>98</v>
      </c>
      <c r="C39" s="27" t="s">
        <v>139</v>
      </c>
      <c r="D39" s="29" t="s">
        <v>152</v>
      </c>
      <c r="E39" s="30">
        <v>44562</v>
      </c>
      <c r="F39" s="13"/>
      <c r="G39" s="4"/>
      <c r="H39" s="32" t="s">
        <v>109</v>
      </c>
      <c r="I39" s="31"/>
      <c r="J39" s="32" t="s">
        <v>111</v>
      </c>
      <c r="K39" s="56"/>
      <c r="L39" s="55" t="s">
        <v>118</v>
      </c>
      <c r="M39" s="56"/>
      <c r="N3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9" s="13" t="str">
        <f>CONCATENATE("F","$",Таблица_основная[[#This Row],[Первая строка массива]])</f>
        <v>F$34</v>
      </c>
      <c r="P39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39" s="13">
        <f t="shared" si="2"/>
        <v>34</v>
      </c>
      <c r="R39" s="13">
        <f>Таблица_основная[[#This Row],[Первая строка массива]]+15</f>
        <v>49</v>
      </c>
    </row>
    <row r="40" spans="1:18" ht="12.75" customHeight="1" x14ac:dyDescent="0.2">
      <c r="A40" s="13">
        <v>95</v>
      </c>
      <c r="B40" s="28">
        <v>116</v>
      </c>
      <c r="C40" s="27" t="s">
        <v>140</v>
      </c>
      <c r="D40" s="29" t="s">
        <v>152</v>
      </c>
      <c r="E40" s="30">
        <v>44562</v>
      </c>
      <c r="F40" s="13"/>
      <c r="G40" s="4"/>
      <c r="H40" s="32" t="s">
        <v>109</v>
      </c>
      <c r="I40" s="31"/>
      <c r="J40" s="32" t="s">
        <v>111</v>
      </c>
      <c r="K40" s="56"/>
      <c r="L40" s="55" t="s">
        <v>118</v>
      </c>
      <c r="M40" s="56"/>
      <c r="N4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0" s="13" t="str">
        <f>CONCATENATE("F","$",Таблица_основная[[#This Row],[Первая строка массива]])</f>
        <v>F$34</v>
      </c>
      <c r="P40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40" s="13">
        <f t="shared" si="2"/>
        <v>34</v>
      </c>
      <c r="R40" s="13">
        <f>Таблица_основная[[#This Row],[Первая строка массива]]+15</f>
        <v>49</v>
      </c>
    </row>
    <row r="41" spans="1:18" ht="12.75" customHeight="1" x14ac:dyDescent="0.2">
      <c r="A41" s="13">
        <v>96</v>
      </c>
      <c r="B41" s="28">
        <v>134</v>
      </c>
      <c r="C41" s="27" t="s">
        <v>141</v>
      </c>
      <c r="D41" s="29" t="s">
        <v>152</v>
      </c>
      <c r="E41" s="30">
        <v>44562</v>
      </c>
      <c r="F41" s="13"/>
      <c r="G41" s="4"/>
      <c r="H41" s="32" t="s">
        <v>109</v>
      </c>
      <c r="I41" s="31"/>
      <c r="J41" s="32" t="s">
        <v>111</v>
      </c>
      <c r="K41" s="56"/>
      <c r="L41" s="55" t="s">
        <v>118</v>
      </c>
      <c r="M41" s="56"/>
      <c r="N4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1" s="13" t="str">
        <f>CONCATENATE("F","$",Таблица_основная[[#This Row],[Первая строка массива]])</f>
        <v>F$34</v>
      </c>
      <c r="P41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41" s="13">
        <f t="shared" si="2"/>
        <v>34</v>
      </c>
      <c r="R41" s="13">
        <f>Таблица_основная[[#This Row],[Первая строка массива]]+15</f>
        <v>49</v>
      </c>
    </row>
    <row r="42" spans="1:18" ht="12.75" customHeight="1" x14ac:dyDescent="0.2">
      <c r="A42" s="13">
        <v>97</v>
      </c>
      <c r="B42" s="28">
        <v>152</v>
      </c>
      <c r="C42" s="27" t="s">
        <v>142</v>
      </c>
      <c r="D42" s="29" t="s">
        <v>152</v>
      </c>
      <c r="E42" s="30">
        <v>44562</v>
      </c>
      <c r="F42" s="13"/>
      <c r="G42" s="4"/>
      <c r="H42" s="32" t="s">
        <v>109</v>
      </c>
      <c r="I42" s="31"/>
      <c r="J42" s="32" t="s">
        <v>111</v>
      </c>
      <c r="K42" s="56"/>
      <c r="L42" s="55" t="s">
        <v>118</v>
      </c>
      <c r="M42" s="56"/>
      <c r="N4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2" s="13" t="str">
        <f>CONCATENATE("F","$",Таблица_основная[[#This Row],[Первая строка массива]])</f>
        <v>F$34</v>
      </c>
      <c r="P42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42" s="13">
        <f t="shared" si="2"/>
        <v>34</v>
      </c>
      <c r="R42" s="13">
        <f>Таблица_основная[[#This Row],[Первая строка массива]]+15</f>
        <v>49</v>
      </c>
    </row>
    <row r="43" spans="1:18" ht="12.75" customHeight="1" x14ac:dyDescent="0.2">
      <c r="A43" s="13">
        <v>98</v>
      </c>
      <c r="B43" s="28">
        <v>170</v>
      </c>
      <c r="C43" s="27" t="s">
        <v>143</v>
      </c>
      <c r="D43" s="29" t="s">
        <v>152</v>
      </c>
      <c r="E43" s="30">
        <v>44562</v>
      </c>
      <c r="F43" s="13"/>
      <c r="G43" s="4"/>
      <c r="H43" s="32" t="s">
        <v>109</v>
      </c>
      <c r="I43" s="31"/>
      <c r="J43" s="32" t="s">
        <v>111</v>
      </c>
      <c r="K43" s="56"/>
      <c r="L43" s="55" t="s">
        <v>118</v>
      </c>
      <c r="M43" s="56"/>
      <c r="N4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3" s="13" t="str">
        <f>CONCATENATE("F","$",Таблица_основная[[#This Row],[Первая строка массива]])</f>
        <v>F$34</v>
      </c>
      <c r="P43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43" s="13">
        <f t="shared" si="2"/>
        <v>34</v>
      </c>
      <c r="R43" s="13">
        <f>Таблица_основная[[#This Row],[Первая строка массива]]+15</f>
        <v>49</v>
      </c>
    </row>
    <row r="44" spans="1:18" ht="12.75" customHeight="1" x14ac:dyDescent="0.2">
      <c r="A44" s="13">
        <v>99</v>
      </c>
      <c r="B44" s="28">
        <v>188</v>
      </c>
      <c r="C44" s="27" t="s">
        <v>144</v>
      </c>
      <c r="D44" s="29" t="s">
        <v>152</v>
      </c>
      <c r="E44" s="30">
        <v>44562</v>
      </c>
      <c r="F44" s="13"/>
      <c r="G44" s="4"/>
      <c r="H44" s="32" t="s">
        <v>109</v>
      </c>
      <c r="I44" s="31"/>
      <c r="J44" s="32" t="s">
        <v>111</v>
      </c>
      <c r="K44" s="56"/>
      <c r="L44" s="55" t="s">
        <v>118</v>
      </c>
      <c r="M44" s="56"/>
      <c r="N4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4" s="13" t="str">
        <f>CONCATENATE("F","$",Таблица_основная[[#This Row],[Первая строка массива]])</f>
        <v>F$34</v>
      </c>
      <c r="P44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44" s="13">
        <f t="shared" si="2"/>
        <v>34</v>
      </c>
      <c r="R44" s="13">
        <f>Таблица_основная[[#This Row],[Первая строка массива]]+15</f>
        <v>49</v>
      </c>
    </row>
    <row r="45" spans="1:18" ht="12.75" customHeight="1" x14ac:dyDescent="0.2">
      <c r="A45" s="13">
        <v>100</v>
      </c>
      <c r="B45" s="28">
        <v>206</v>
      </c>
      <c r="C45" s="27" t="s">
        <v>145</v>
      </c>
      <c r="D45" s="29" t="s">
        <v>152</v>
      </c>
      <c r="E45" s="30">
        <v>44562</v>
      </c>
      <c r="F45" s="13"/>
      <c r="G45" s="4"/>
      <c r="H45" s="32" t="s">
        <v>109</v>
      </c>
      <c r="I45" s="31"/>
      <c r="J45" s="32" t="s">
        <v>111</v>
      </c>
      <c r="K45" s="56"/>
      <c r="L45" s="55" t="s">
        <v>118</v>
      </c>
      <c r="M45" s="56"/>
      <c r="N4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5" s="13" t="str">
        <f>CONCATENATE("F","$",Таблица_основная[[#This Row],[Первая строка массива]])</f>
        <v>F$34</v>
      </c>
      <c r="P45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45" s="13">
        <f t="shared" si="2"/>
        <v>34</v>
      </c>
      <c r="R45" s="13">
        <f>Таблица_основная[[#This Row],[Первая строка массива]]+15</f>
        <v>49</v>
      </c>
    </row>
    <row r="46" spans="1:18" ht="12.75" customHeight="1" x14ac:dyDescent="0.2">
      <c r="A46" s="13">
        <v>101</v>
      </c>
      <c r="B46" s="28">
        <v>224</v>
      </c>
      <c r="C46" s="27" t="s">
        <v>146</v>
      </c>
      <c r="D46" s="29" t="s">
        <v>152</v>
      </c>
      <c r="E46" s="30">
        <v>44562</v>
      </c>
      <c r="F46" s="13"/>
      <c r="G46" s="4"/>
      <c r="H46" s="32" t="s">
        <v>109</v>
      </c>
      <c r="I46" s="31"/>
      <c r="J46" s="32" t="s">
        <v>111</v>
      </c>
      <c r="K46" s="56"/>
      <c r="L46" s="55" t="s">
        <v>118</v>
      </c>
      <c r="M46" s="56"/>
      <c r="N4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6" s="13" t="str">
        <f>CONCATENATE("F","$",Таблица_основная[[#This Row],[Первая строка массива]])</f>
        <v>F$34</v>
      </c>
      <c r="P46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46" s="13">
        <f t="shared" si="2"/>
        <v>34</v>
      </c>
      <c r="R46" s="13">
        <f>Таблица_основная[[#This Row],[Первая строка массива]]+15</f>
        <v>49</v>
      </c>
    </row>
    <row r="47" spans="1:18" ht="12.75" customHeight="1" x14ac:dyDescent="0.2">
      <c r="A47" s="13">
        <v>102</v>
      </c>
      <c r="B47" s="28">
        <v>242</v>
      </c>
      <c r="C47" s="27" t="s">
        <v>147</v>
      </c>
      <c r="D47" s="29" t="s">
        <v>152</v>
      </c>
      <c r="E47" s="30">
        <v>44562</v>
      </c>
      <c r="F47" s="13"/>
      <c r="G47" s="4"/>
      <c r="H47" s="32" t="s">
        <v>109</v>
      </c>
      <c r="I47" s="31"/>
      <c r="J47" s="32" t="s">
        <v>111</v>
      </c>
      <c r="K47" s="56"/>
      <c r="L47" s="55" t="s">
        <v>118</v>
      </c>
      <c r="M47" s="56"/>
      <c r="N4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7" s="13" t="str">
        <f>CONCATENATE("F","$",Таблица_основная[[#This Row],[Первая строка массива]])</f>
        <v>F$34</v>
      </c>
      <c r="P47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47" s="13">
        <f t="shared" si="2"/>
        <v>34</v>
      </c>
      <c r="R47" s="13">
        <f>Таблица_основная[[#This Row],[Первая строка массива]]+15</f>
        <v>49</v>
      </c>
    </row>
    <row r="48" spans="1:18" ht="12.75" customHeight="1" x14ac:dyDescent="0.2">
      <c r="A48" s="13">
        <v>103</v>
      </c>
      <c r="B48" s="28">
        <v>260</v>
      </c>
      <c r="C48" s="27" t="s">
        <v>148</v>
      </c>
      <c r="D48" s="29" t="s">
        <v>152</v>
      </c>
      <c r="E48" s="30">
        <v>44562</v>
      </c>
      <c r="F48" s="13"/>
      <c r="G48" s="4"/>
      <c r="H48" s="32" t="s">
        <v>109</v>
      </c>
      <c r="I48" s="31"/>
      <c r="J48" s="32" t="s">
        <v>111</v>
      </c>
      <c r="K48" s="56"/>
      <c r="L48" s="55" t="s">
        <v>118</v>
      </c>
      <c r="M48" s="56"/>
      <c r="N4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8" s="13" t="str">
        <f>CONCATENATE("F","$",Таблица_основная[[#This Row],[Первая строка массива]])</f>
        <v>F$34</v>
      </c>
      <c r="P48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48" s="13">
        <f t="shared" si="2"/>
        <v>34</v>
      </c>
      <c r="R48" s="13">
        <f>Таблица_основная[[#This Row],[Первая строка массива]]+15</f>
        <v>49</v>
      </c>
    </row>
    <row r="49" spans="1:18" ht="12.75" customHeight="1" x14ac:dyDescent="0.2">
      <c r="A49" s="13">
        <v>104</v>
      </c>
      <c r="B49" s="28">
        <v>278</v>
      </c>
      <c r="C49" s="27" t="s">
        <v>149</v>
      </c>
      <c r="D49" s="29" t="s">
        <v>152</v>
      </c>
      <c r="E49" s="30">
        <v>44562</v>
      </c>
      <c r="F49" s="13"/>
      <c r="G49" s="4"/>
      <c r="H49" s="32" t="s">
        <v>109</v>
      </c>
      <c r="I49" s="31"/>
      <c r="J49" s="32" t="s">
        <v>111</v>
      </c>
      <c r="K49" s="56"/>
      <c r="L49" s="55" t="s">
        <v>118</v>
      </c>
      <c r="M49" s="56"/>
      <c r="N4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9" s="13" t="str">
        <f>CONCATENATE("F","$",Таблица_основная[[#This Row],[Первая строка массива]])</f>
        <v>F$34</v>
      </c>
      <c r="P49" s="13" t="str">
        <f>CONCATENATE("F","$",Таблица_основная[[#This Row],[Первая строка массива]],":","F","$",Таблица_основная[[#This Row],[Последняя строка моссива]])</f>
        <v>F$34:F$49</v>
      </c>
      <c r="Q49" s="13">
        <f t="shared" si="2"/>
        <v>34</v>
      </c>
      <c r="R49" s="13">
        <f>Таблица_основная[[#This Row],[Первая строка массива]]+15</f>
        <v>49</v>
      </c>
    </row>
    <row r="50" spans="1:18" ht="12.75" customHeight="1" x14ac:dyDescent="0.2">
      <c r="A50" s="13">
        <v>133</v>
      </c>
      <c r="B50" s="28">
        <v>18</v>
      </c>
      <c r="C50" s="27" t="s">
        <v>134</v>
      </c>
      <c r="D50" s="29" t="s">
        <v>67</v>
      </c>
      <c r="E50" s="30">
        <v>44562</v>
      </c>
      <c r="F50" s="13"/>
      <c r="G50" s="4"/>
      <c r="H50" s="32" t="s">
        <v>109</v>
      </c>
      <c r="I50" s="31"/>
      <c r="J50" s="32" t="s">
        <v>111</v>
      </c>
      <c r="K50" s="56"/>
      <c r="L50" s="55" t="s">
        <v>118</v>
      </c>
      <c r="M50" s="56"/>
      <c r="N5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0" s="13" t="str">
        <f>CONCATENATE("F","$",Таблица_основная[[#This Row],[Первая строка массива]])</f>
        <v>F$50</v>
      </c>
      <c r="P50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50" s="63">
        <f>ROW()</f>
        <v>50</v>
      </c>
      <c r="R50" s="13">
        <f>Таблица_основная[[#This Row],[Первая строка массива]]+15</f>
        <v>65</v>
      </c>
    </row>
    <row r="51" spans="1:18" ht="12.75" customHeight="1" x14ac:dyDescent="0.2">
      <c r="A51" s="13">
        <v>134</v>
      </c>
      <c r="B51" s="28">
        <v>36</v>
      </c>
      <c r="C51" s="27" t="s">
        <v>135</v>
      </c>
      <c r="D51" s="29" t="s">
        <v>67</v>
      </c>
      <c r="E51" s="30">
        <v>44562</v>
      </c>
      <c r="F51" s="13"/>
      <c r="G51" s="4"/>
      <c r="H51" s="32" t="s">
        <v>109</v>
      </c>
      <c r="I51" s="31"/>
      <c r="J51" s="32" t="s">
        <v>111</v>
      </c>
      <c r="K51" s="56"/>
      <c r="L51" s="55" t="s">
        <v>118</v>
      </c>
      <c r="M51" s="56"/>
      <c r="N5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1" s="13" t="str">
        <f>CONCATENATE("F","$",Таблица_основная[[#This Row],[Первая строка массива]])</f>
        <v>F$50</v>
      </c>
      <c r="P51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51" s="13">
        <f t="shared" ref="Q51:Q65" si="3">Q50</f>
        <v>50</v>
      </c>
      <c r="R51" s="13">
        <f>Таблица_основная[[#This Row],[Первая строка массива]]+15</f>
        <v>65</v>
      </c>
    </row>
    <row r="52" spans="1:18" ht="12.75" customHeight="1" x14ac:dyDescent="0.2">
      <c r="A52" s="13">
        <v>135</v>
      </c>
      <c r="B52" s="28">
        <v>54</v>
      </c>
      <c r="C52" s="27" t="s">
        <v>136</v>
      </c>
      <c r="D52" s="29" t="s">
        <v>67</v>
      </c>
      <c r="E52" s="30">
        <v>44562</v>
      </c>
      <c r="F52" s="13"/>
      <c r="G52" s="4"/>
      <c r="H52" s="32" t="s">
        <v>109</v>
      </c>
      <c r="I52" s="31"/>
      <c r="J52" s="32" t="s">
        <v>111</v>
      </c>
      <c r="K52" s="56"/>
      <c r="L52" s="55" t="s">
        <v>118</v>
      </c>
      <c r="M52" s="56"/>
      <c r="N5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2" s="13" t="str">
        <f>CONCATENATE("F","$",Таблица_основная[[#This Row],[Первая строка массива]])</f>
        <v>F$50</v>
      </c>
      <c r="P52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52" s="13">
        <f t="shared" si="3"/>
        <v>50</v>
      </c>
      <c r="R52" s="13">
        <f>Таблица_основная[[#This Row],[Первая строка массива]]+15</f>
        <v>65</v>
      </c>
    </row>
    <row r="53" spans="1:18" ht="12.75" customHeight="1" x14ac:dyDescent="0.2">
      <c r="A53" s="13">
        <v>136</v>
      </c>
      <c r="B53" s="28">
        <v>72</v>
      </c>
      <c r="C53" s="27" t="s">
        <v>137</v>
      </c>
      <c r="D53" s="29" t="s">
        <v>67</v>
      </c>
      <c r="E53" s="30">
        <v>44562</v>
      </c>
      <c r="F53" s="13"/>
      <c r="G53" s="4"/>
      <c r="H53" s="32" t="s">
        <v>109</v>
      </c>
      <c r="I53" s="31"/>
      <c r="J53" s="32" t="s">
        <v>111</v>
      </c>
      <c r="K53" s="56"/>
      <c r="L53" s="55" t="s">
        <v>118</v>
      </c>
      <c r="M53" s="56"/>
      <c r="N5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3" s="13" t="str">
        <f>CONCATENATE("F","$",Таблица_основная[[#This Row],[Первая строка массива]])</f>
        <v>F$50</v>
      </c>
      <c r="P53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53" s="13">
        <f t="shared" si="3"/>
        <v>50</v>
      </c>
      <c r="R53" s="13">
        <f>Таблица_основная[[#This Row],[Первая строка массива]]+15</f>
        <v>65</v>
      </c>
    </row>
    <row r="54" spans="1:18" ht="12.75" customHeight="1" x14ac:dyDescent="0.2">
      <c r="A54" s="13">
        <v>137</v>
      </c>
      <c r="B54" s="28">
        <v>90</v>
      </c>
      <c r="C54" s="27" t="s">
        <v>138</v>
      </c>
      <c r="D54" s="29" t="s">
        <v>67</v>
      </c>
      <c r="E54" s="30">
        <v>44562</v>
      </c>
      <c r="F54" s="13"/>
      <c r="G54" s="4"/>
      <c r="H54" s="32" t="s">
        <v>109</v>
      </c>
      <c r="I54" s="31"/>
      <c r="J54" s="32" t="s">
        <v>111</v>
      </c>
      <c r="K54" s="56"/>
      <c r="L54" s="55" t="s">
        <v>118</v>
      </c>
      <c r="M54" s="56"/>
      <c r="N5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4" s="13" t="str">
        <f>CONCATENATE("F","$",Таблица_основная[[#This Row],[Первая строка массива]])</f>
        <v>F$50</v>
      </c>
      <c r="P54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54" s="13">
        <f t="shared" si="3"/>
        <v>50</v>
      </c>
      <c r="R54" s="13">
        <f>Таблица_основная[[#This Row],[Первая строка массива]]+15</f>
        <v>65</v>
      </c>
    </row>
    <row r="55" spans="1:18" ht="12.75" customHeight="1" x14ac:dyDescent="0.2">
      <c r="A55" s="13">
        <v>138</v>
      </c>
      <c r="B55" s="28">
        <v>108</v>
      </c>
      <c r="C55" s="27" t="s">
        <v>139</v>
      </c>
      <c r="D55" s="29" t="s">
        <v>67</v>
      </c>
      <c r="E55" s="30">
        <v>44562</v>
      </c>
      <c r="F55" s="13"/>
      <c r="G55" s="4"/>
      <c r="H55" s="32" t="s">
        <v>109</v>
      </c>
      <c r="I55" s="31"/>
      <c r="J55" s="32" t="s">
        <v>111</v>
      </c>
      <c r="K55" s="56"/>
      <c r="L55" s="55" t="s">
        <v>118</v>
      </c>
      <c r="M55" s="56"/>
      <c r="N5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5" s="13" t="str">
        <f>CONCATENATE("F","$",Таблица_основная[[#This Row],[Первая строка массива]])</f>
        <v>F$50</v>
      </c>
      <c r="P55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55" s="13">
        <f t="shared" si="3"/>
        <v>50</v>
      </c>
      <c r="R55" s="13">
        <f>Таблица_основная[[#This Row],[Первая строка массива]]+15</f>
        <v>65</v>
      </c>
    </row>
    <row r="56" spans="1:18" ht="12.75" customHeight="1" x14ac:dyDescent="0.2">
      <c r="A56" s="13">
        <v>139</v>
      </c>
      <c r="B56" s="28">
        <v>126</v>
      </c>
      <c r="C56" s="27" t="s">
        <v>140</v>
      </c>
      <c r="D56" s="29" t="s">
        <v>67</v>
      </c>
      <c r="E56" s="30">
        <v>44562</v>
      </c>
      <c r="F56" s="13"/>
      <c r="G56" s="4"/>
      <c r="H56" s="32" t="s">
        <v>109</v>
      </c>
      <c r="I56" s="31"/>
      <c r="J56" s="32" t="s">
        <v>111</v>
      </c>
      <c r="K56" s="56"/>
      <c r="L56" s="55" t="s">
        <v>118</v>
      </c>
      <c r="M56" s="56"/>
      <c r="N5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6" s="13" t="str">
        <f>CONCATENATE("F","$",Таблица_основная[[#This Row],[Первая строка массива]])</f>
        <v>F$50</v>
      </c>
      <c r="P56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56" s="13">
        <f t="shared" si="3"/>
        <v>50</v>
      </c>
      <c r="R56" s="13">
        <f>Таблица_основная[[#This Row],[Первая строка массива]]+15</f>
        <v>65</v>
      </c>
    </row>
    <row r="57" spans="1:18" ht="12.75" customHeight="1" x14ac:dyDescent="0.2">
      <c r="A57" s="13">
        <v>140</v>
      </c>
      <c r="B57" s="28">
        <v>144</v>
      </c>
      <c r="C57" s="27" t="s">
        <v>141</v>
      </c>
      <c r="D57" s="29" t="s">
        <v>67</v>
      </c>
      <c r="E57" s="30">
        <v>44562</v>
      </c>
      <c r="F57" s="13"/>
      <c r="G57" s="4"/>
      <c r="H57" s="32" t="s">
        <v>109</v>
      </c>
      <c r="I57" s="31"/>
      <c r="J57" s="32" t="s">
        <v>111</v>
      </c>
      <c r="K57" s="56"/>
      <c r="L57" s="55" t="s">
        <v>118</v>
      </c>
      <c r="M57" s="56"/>
      <c r="N5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7" s="13" t="str">
        <f>CONCATENATE("F","$",Таблица_основная[[#This Row],[Первая строка массива]])</f>
        <v>F$50</v>
      </c>
      <c r="P57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57" s="13">
        <f t="shared" si="3"/>
        <v>50</v>
      </c>
      <c r="R57" s="13">
        <f>Таблица_основная[[#This Row],[Первая строка массива]]+15</f>
        <v>65</v>
      </c>
    </row>
    <row r="58" spans="1:18" ht="12.75" customHeight="1" x14ac:dyDescent="0.2">
      <c r="A58" s="13">
        <v>141</v>
      </c>
      <c r="B58" s="28">
        <v>162</v>
      </c>
      <c r="C58" s="27" t="s">
        <v>142</v>
      </c>
      <c r="D58" s="29" t="s">
        <v>67</v>
      </c>
      <c r="E58" s="30">
        <v>44562</v>
      </c>
      <c r="F58" s="13"/>
      <c r="G58" s="4"/>
      <c r="H58" s="32" t="s">
        <v>109</v>
      </c>
      <c r="I58" s="31"/>
      <c r="J58" s="32" t="s">
        <v>111</v>
      </c>
      <c r="K58" s="56"/>
      <c r="L58" s="55" t="s">
        <v>118</v>
      </c>
      <c r="M58" s="56"/>
      <c r="N5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8" s="13" t="str">
        <f>CONCATENATE("F","$",Таблица_основная[[#This Row],[Первая строка массива]])</f>
        <v>F$50</v>
      </c>
      <c r="P58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58" s="13">
        <f t="shared" si="3"/>
        <v>50</v>
      </c>
      <c r="R58" s="13">
        <f>Таблица_основная[[#This Row],[Первая строка массива]]+15</f>
        <v>65</v>
      </c>
    </row>
    <row r="59" spans="1:18" ht="12.75" customHeight="1" x14ac:dyDescent="0.2">
      <c r="A59" s="13">
        <v>142</v>
      </c>
      <c r="B59" s="28">
        <v>180</v>
      </c>
      <c r="C59" s="27" t="s">
        <v>143</v>
      </c>
      <c r="D59" s="29" t="s">
        <v>67</v>
      </c>
      <c r="E59" s="30">
        <v>44562</v>
      </c>
      <c r="F59" s="13"/>
      <c r="G59" s="4"/>
      <c r="H59" s="32" t="s">
        <v>109</v>
      </c>
      <c r="I59" s="31"/>
      <c r="J59" s="32" t="s">
        <v>111</v>
      </c>
      <c r="K59" s="56"/>
      <c r="L59" s="55" t="s">
        <v>118</v>
      </c>
      <c r="M59" s="56"/>
      <c r="N5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9" s="13" t="str">
        <f>CONCATENATE("F","$",Таблица_основная[[#This Row],[Первая строка массива]])</f>
        <v>F$50</v>
      </c>
      <c r="P59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59" s="13">
        <f t="shared" si="3"/>
        <v>50</v>
      </c>
      <c r="R59" s="13">
        <f>Таблица_основная[[#This Row],[Первая строка массива]]+15</f>
        <v>65</v>
      </c>
    </row>
    <row r="60" spans="1:18" ht="12.75" customHeight="1" x14ac:dyDescent="0.2">
      <c r="A60" s="13">
        <v>143</v>
      </c>
      <c r="B60" s="28">
        <v>198</v>
      </c>
      <c r="C60" s="27" t="s">
        <v>144</v>
      </c>
      <c r="D60" s="29" t="s">
        <v>67</v>
      </c>
      <c r="E60" s="30">
        <v>44562</v>
      </c>
      <c r="F60" s="13"/>
      <c r="G60" s="4"/>
      <c r="H60" s="32" t="s">
        <v>109</v>
      </c>
      <c r="I60" s="31"/>
      <c r="J60" s="32" t="s">
        <v>111</v>
      </c>
      <c r="K60" s="56"/>
      <c r="L60" s="55" t="s">
        <v>118</v>
      </c>
      <c r="M60" s="56"/>
      <c r="N6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0" s="13" t="str">
        <f>CONCATENATE("F","$",Таблица_основная[[#This Row],[Первая строка массива]])</f>
        <v>F$50</v>
      </c>
      <c r="P60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60" s="13">
        <f t="shared" si="3"/>
        <v>50</v>
      </c>
      <c r="R60" s="13">
        <f>Таблица_основная[[#This Row],[Первая строка массива]]+15</f>
        <v>65</v>
      </c>
    </row>
    <row r="61" spans="1:18" ht="12.75" customHeight="1" x14ac:dyDescent="0.2">
      <c r="A61" s="13">
        <v>144</v>
      </c>
      <c r="B61" s="28">
        <v>216</v>
      </c>
      <c r="C61" s="27" t="s">
        <v>145</v>
      </c>
      <c r="D61" s="29" t="s">
        <v>67</v>
      </c>
      <c r="E61" s="30">
        <v>44562</v>
      </c>
      <c r="F61" s="13"/>
      <c r="G61" s="4"/>
      <c r="H61" s="32" t="s">
        <v>109</v>
      </c>
      <c r="I61" s="31"/>
      <c r="J61" s="32" t="s">
        <v>111</v>
      </c>
      <c r="K61" s="56"/>
      <c r="L61" s="55" t="s">
        <v>118</v>
      </c>
      <c r="M61" s="56"/>
      <c r="N6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1" s="13" t="str">
        <f>CONCATENATE("F","$",Таблица_основная[[#This Row],[Первая строка массива]])</f>
        <v>F$50</v>
      </c>
      <c r="P61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61" s="13">
        <f t="shared" si="3"/>
        <v>50</v>
      </c>
      <c r="R61" s="13">
        <f>Таблица_основная[[#This Row],[Первая строка массива]]+15</f>
        <v>65</v>
      </c>
    </row>
    <row r="62" spans="1:18" ht="12.75" customHeight="1" x14ac:dyDescent="0.2">
      <c r="A62" s="13">
        <v>145</v>
      </c>
      <c r="B62" s="28">
        <v>234</v>
      </c>
      <c r="C62" s="27" t="s">
        <v>146</v>
      </c>
      <c r="D62" s="29" t="s">
        <v>67</v>
      </c>
      <c r="E62" s="30">
        <v>44562</v>
      </c>
      <c r="F62" s="13"/>
      <c r="G62" s="4"/>
      <c r="H62" s="32" t="s">
        <v>109</v>
      </c>
      <c r="I62" s="31"/>
      <c r="J62" s="32" t="s">
        <v>111</v>
      </c>
      <c r="K62" s="56"/>
      <c r="L62" s="55" t="s">
        <v>118</v>
      </c>
      <c r="M62" s="56"/>
      <c r="N6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2" s="13" t="str">
        <f>CONCATENATE("F","$",Таблица_основная[[#This Row],[Первая строка массива]])</f>
        <v>F$50</v>
      </c>
      <c r="P62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62" s="13">
        <f t="shared" si="3"/>
        <v>50</v>
      </c>
      <c r="R62" s="13">
        <f>Таблица_основная[[#This Row],[Первая строка массива]]+15</f>
        <v>65</v>
      </c>
    </row>
    <row r="63" spans="1:18" ht="12.75" customHeight="1" x14ac:dyDescent="0.2">
      <c r="A63" s="13">
        <v>146</v>
      </c>
      <c r="B63" s="28">
        <v>252</v>
      </c>
      <c r="C63" s="27" t="s">
        <v>147</v>
      </c>
      <c r="D63" s="29" t="s">
        <v>67</v>
      </c>
      <c r="E63" s="30">
        <v>44562</v>
      </c>
      <c r="F63" s="13"/>
      <c r="G63" s="4"/>
      <c r="H63" s="32" t="s">
        <v>109</v>
      </c>
      <c r="I63" s="31"/>
      <c r="J63" s="32" t="s">
        <v>111</v>
      </c>
      <c r="K63" s="56"/>
      <c r="L63" s="55" t="s">
        <v>118</v>
      </c>
      <c r="M63" s="56"/>
      <c r="N6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3" s="13" t="str">
        <f>CONCATENATE("F","$",Таблица_основная[[#This Row],[Первая строка массива]])</f>
        <v>F$50</v>
      </c>
      <c r="P63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63" s="13">
        <f t="shared" si="3"/>
        <v>50</v>
      </c>
      <c r="R63" s="13">
        <f>Таблица_основная[[#This Row],[Первая строка массива]]+15</f>
        <v>65</v>
      </c>
    </row>
    <row r="64" spans="1:18" ht="12.75" customHeight="1" x14ac:dyDescent="0.2">
      <c r="A64" s="13">
        <v>147</v>
      </c>
      <c r="B64" s="28">
        <v>270</v>
      </c>
      <c r="C64" s="27" t="s">
        <v>148</v>
      </c>
      <c r="D64" s="29" t="s">
        <v>67</v>
      </c>
      <c r="E64" s="30">
        <v>44562</v>
      </c>
      <c r="F64" s="13"/>
      <c r="G64" s="4"/>
      <c r="H64" s="32" t="s">
        <v>109</v>
      </c>
      <c r="I64" s="31"/>
      <c r="J64" s="32" t="s">
        <v>111</v>
      </c>
      <c r="K64" s="56"/>
      <c r="L64" s="55" t="s">
        <v>118</v>
      </c>
      <c r="M64" s="56"/>
      <c r="N6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4" s="13" t="str">
        <f>CONCATENATE("F","$",Таблица_основная[[#This Row],[Первая строка массива]])</f>
        <v>F$50</v>
      </c>
      <c r="P64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64" s="13">
        <f t="shared" si="3"/>
        <v>50</v>
      </c>
      <c r="R64" s="13">
        <f>Таблица_основная[[#This Row],[Первая строка массива]]+15</f>
        <v>65</v>
      </c>
    </row>
    <row r="65" spans="1:18" ht="12.75" customHeight="1" x14ac:dyDescent="0.2">
      <c r="A65" s="13">
        <v>148</v>
      </c>
      <c r="B65" s="28">
        <v>288</v>
      </c>
      <c r="C65" s="27" t="s">
        <v>149</v>
      </c>
      <c r="D65" s="29" t="s">
        <v>67</v>
      </c>
      <c r="E65" s="30">
        <v>44562</v>
      </c>
      <c r="F65" s="13"/>
      <c r="G65" s="4"/>
      <c r="H65" s="32" t="s">
        <v>109</v>
      </c>
      <c r="I65" s="31"/>
      <c r="J65" s="32" t="s">
        <v>111</v>
      </c>
      <c r="K65" s="56"/>
      <c r="L65" s="55" t="s">
        <v>118</v>
      </c>
      <c r="M65" s="56"/>
      <c r="N6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5" s="13" t="str">
        <f>CONCATENATE("F","$",Таблица_основная[[#This Row],[Первая строка массива]])</f>
        <v>F$50</v>
      </c>
      <c r="P65" s="13" t="str">
        <f>CONCATENATE("F","$",Таблица_основная[[#This Row],[Первая строка массива]],":","F","$",Таблица_основная[[#This Row],[Последняя строка моссива]])</f>
        <v>F$50:F$65</v>
      </c>
      <c r="Q65" s="13">
        <f t="shared" si="3"/>
        <v>50</v>
      </c>
      <c r="R65" s="13">
        <f>Таблица_основная[[#This Row],[Первая строка массива]]+15</f>
        <v>65</v>
      </c>
    </row>
    <row r="66" spans="1:18" x14ac:dyDescent="0.2">
      <c r="A66" s="13">
        <v>177</v>
      </c>
      <c r="B66" s="28">
        <v>1</v>
      </c>
      <c r="C66" s="27" t="s">
        <v>134</v>
      </c>
      <c r="D66" s="29" t="s">
        <v>98</v>
      </c>
      <c r="E66" s="30">
        <v>44562</v>
      </c>
      <c r="F66" s="13"/>
      <c r="G66" s="4"/>
      <c r="H66" s="32" t="s">
        <v>109</v>
      </c>
      <c r="I66" s="31"/>
      <c r="J66" s="32" t="s">
        <v>111</v>
      </c>
      <c r="K66" s="56"/>
      <c r="L66" s="55" t="s">
        <v>118</v>
      </c>
      <c r="M66" s="56"/>
      <c r="N6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6" s="13" t="str">
        <f>CONCATENATE("F","$",Таблица_основная[[#This Row],[Первая строка массива]])</f>
        <v>F$66</v>
      </c>
      <c r="P66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66" s="63">
        <f>ROW()</f>
        <v>66</v>
      </c>
      <c r="R66" s="13">
        <f>Таблица_основная[[#This Row],[Первая строка массива]]+15</f>
        <v>81</v>
      </c>
    </row>
    <row r="67" spans="1:18" ht="12.75" customHeight="1" x14ac:dyDescent="0.2">
      <c r="A67" s="13">
        <v>178</v>
      </c>
      <c r="B67" s="28">
        <v>19</v>
      </c>
      <c r="C67" s="27" t="s">
        <v>135</v>
      </c>
      <c r="D67" s="29" t="s">
        <v>98</v>
      </c>
      <c r="E67" s="30">
        <v>44562</v>
      </c>
      <c r="F67" s="13"/>
      <c r="G67" s="4"/>
      <c r="H67" s="32" t="s">
        <v>109</v>
      </c>
      <c r="I67" s="31"/>
      <c r="J67" s="32" t="s">
        <v>111</v>
      </c>
      <c r="K67" s="56"/>
      <c r="L67" s="55" t="s">
        <v>118</v>
      </c>
      <c r="M67" s="56"/>
      <c r="N6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7" s="13" t="str">
        <f>CONCATENATE("F","$",Таблица_основная[[#This Row],[Первая строка массива]])</f>
        <v>F$66</v>
      </c>
      <c r="P67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67" s="13">
        <f t="shared" ref="Q67:Q81" si="4">Q66</f>
        <v>66</v>
      </c>
      <c r="R67" s="13">
        <f>Таблица_основная[[#This Row],[Первая строка массива]]+15</f>
        <v>81</v>
      </c>
    </row>
    <row r="68" spans="1:18" ht="12.75" customHeight="1" x14ac:dyDescent="0.2">
      <c r="A68" s="13">
        <v>179</v>
      </c>
      <c r="B68" s="28">
        <v>37</v>
      </c>
      <c r="C68" s="27" t="s">
        <v>136</v>
      </c>
      <c r="D68" s="29" t="s">
        <v>98</v>
      </c>
      <c r="E68" s="30">
        <v>44562</v>
      </c>
      <c r="F68" s="13"/>
      <c r="G68" s="4"/>
      <c r="H68" s="32" t="s">
        <v>109</v>
      </c>
      <c r="I68" s="31"/>
      <c r="J68" s="32" t="s">
        <v>111</v>
      </c>
      <c r="K68" s="56"/>
      <c r="L68" s="55" t="s">
        <v>118</v>
      </c>
      <c r="M68" s="56"/>
      <c r="N6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8" s="13" t="str">
        <f>CONCATENATE("F","$",Таблица_основная[[#This Row],[Первая строка массива]])</f>
        <v>F$66</v>
      </c>
      <c r="P68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68" s="13">
        <f t="shared" si="4"/>
        <v>66</v>
      </c>
      <c r="R68" s="13">
        <f>Таблица_основная[[#This Row],[Первая строка массива]]+15</f>
        <v>81</v>
      </c>
    </row>
    <row r="69" spans="1:18" ht="12.75" customHeight="1" x14ac:dyDescent="0.2">
      <c r="A69" s="13">
        <v>180</v>
      </c>
      <c r="B69" s="28">
        <v>55</v>
      </c>
      <c r="C69" s="27" t="s">
        <v>137</v>
      </c>
      <c r="D69" s="29" t="s">
        <v>98</v>
      </c>
      <c r="E69" s="30">
        <v>44562</v>
      </c>
      <c r="F69" s="13"/>
      <c r="G69" s="4"/>
      <c r="H69" s="32" t="s">
        <v>109</v>
      </c>
      <c r="I69" s="31"/>
      <c r="J69" s="32" t="s">
        <v>111</v>
      </c>
      <c r="K69" s="56"/>
      <c r="L69" s="55" t="s">
        <v>118</v>
      </c>
      <c r="M69" s="56"/>
      <c r="N6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9" s="13" t="str">
        <f>CONCATENATE("F","$",Таблица_основная[[#This Row],[Первая строка массива]])</f>
        <v>F$66</v>
      </c>
      <c r="P69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69" s="13">
        <f t="shared" si="4"/>
        <v>66</v>
      </c>
      <c r="R69" s="13">
        <f>Таблица_основная[[#This Row],[Первая строка массива]]+15</f>
        <v>81</v>
      </c>
    </row>
    <row r="70" spans="1:18" ht="12.75" customHeight="1" x14ac:dyDescent="0.2">
      <c r="A70" s="13">
        <v>181</v>
      </c>
      <c r="B70" s="28">
        <v>73</v>
      </c>
      <c r="C70" s="27" t="s">
        <v>138</v>
      </c>
      <c r="D70" s="29" t="s">
        <v>98</v>
      </c>
      <c r="E70" s="30">
        <v>44562</v>
      </c>
      <c r="F70" s="13"/>
      <c r="G70" s="4"/>
      <c r="H70" s="32" t="s">
        <v>109</v>
      </c>
      <c r="I70" s="31"/>
      <c r="J70" s="32" t="s">
        <v>111</v>
      </c>
      <c r="K70" s="56"/>
      <c r="L70" s="55" t="s">
        <v>118</v>
      </c>
      <c r="M70" s="56"/>
      <c r="N7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0" s="13" t="str">
        <f>CONCATENATE("F","$",Таблица_основная[[#This Row],[Первая строка массива]])</f>
        <v>F$66</v>
      </c>
      <c r="P70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70" s="13">
        <f t="shared" si="4"/>
        <v>66</v>
      </c>
      <c r="R70" s="13">
        <f>Таблица_основная[[#This Row],[Первая строка массива]]+15</f>
        <v>81</v>
      </c>
    </row>
    <row r="71" spans="1:18" ht="12.75" customHeight="1" x14ac:dyDescent="0.2">
      <c r="A71" s="13">
        <v>182</v>
      </c>
      <c r="B71" s="28">
        <v>91</v>
      </c>
      <c r="C71" s="27" t="s">
        <v>139</v>
      </c>
      <c r="D71" s="29" t="s">
        <v>98</v>
      </c>
      <c r="E71" s="30">
        <v>44562</v>
      </c>
      <c r="F71" s="13"/>
      <c r="G71" s="4"/>
      <c r="H71" s="32" t="s">
        <v>109</v>
      </c>
      <c r="I71" s="31"/>
      <c r="J71" s="32" t="s">
        <v>111</v>
      </c>
      <c r="K71" s="56"/>
      <c r="L71" s="55" t="s">
        <v>118</v>
      </c>
      <c r="M71" s="56"/>
      <c r="N7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1" s="13" t="str">
        <f>CONCATENATE("F","$",Таблица_основная[[#This Row],[Первая строка массива]])</f>
        <v>F$66</v>
      </c>
      <c r="P71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71" s="13">
        <f t="shared" si="4"/>
        <v>66</v>
      </c>
      <c r="R71" s="13">
        <f>Таблица_основная[[#This Row],[Первая строка массива]]+15</f>
        <v>81</v>
      </c>
    </row>
    <row r="72" spans="1:18" ht="12.75" customHeight="1" x14ac:dyDescent="0.2">
      <c r="A72" s="13">
        <v>183</v>
      </c>
      <c r="B72" s="28">
        <v>109</v>
      </c>
      <c r="C72" s="27" t="s">
        <v>140</v>
      </c>
      <c r="D72" s="29" t="s">
        <v>98</v>
      </c>
      <c r="E72" s="30">
        <v>44562</v>
      </c>
      <c r="F72" s="13"/>
      <c r="G72" s="4"/>
      <c r="H72" s="32" t="s">
        <v>109</v>
      </c>
      <c r="I72" s="31"/>
      <c r="J72" s="32" t="s">
        <v>111</v>
      </c>
      <c r="K72" s="56"/>
      <c r="L72" s="55" t="s">
        <v>118</v>
      </c>
      <c r="M72" s="56"/>
      <c r="N7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2" s="13" t="str">
        <f>CONCATENATE("F","$",Таблица_основная[[#This Row],[Первая строка массива]])</f>
        <v>F$66</v>
      </c>
      <c r="P72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72" s="13">
        <f t="shared" si="4"/>
        <v>66</v>
      </c>
      <c r="R72" s="13">
        <f>Таблица_основная[[#This Row],[Первая строка массива]]+15</f>
        <v>81</v>
      </c>
    </row>
    <row r="73" spans="1:18" ht="12.75" customHeight="1" x14ac:dyDescent="0.2">
      <c r="A73" s="13">
        <v>184</v>
      </c>
      <c r="B73" s="28">
        <v>127</v>
      </c>
      <c r="C73" s="27" t="s">
        <v>141</v>
      </c>
      <c r="D73" s="29" t="s">
        <v>98</v>
      </c>
      <c r="E73" s="30">
        <v>44562</v>
      </c>
      <c r="F73" s="13"/>
      <c r="G73" s="4"/>
      <c r="H73" s="32" t="s">
        <v>109</v>
      </c>
      <c r="I73" s="31"/>
      <c r="J73" s="32" t="s">
        <v>111</v>
      </c>
      <c r="K73" s="56"/>
      <c r="L73" s="55" t="s">
        <v>118</v>
      </c>
      <c r="M73" s="56"/>
      <c r="N7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3" s="13" t="str">
        <f>CONCATENATE("F","$",Таблица_основная[[#This Row],[Первая строка массива]])</f>
        <v>F$66</v>
      </c>
      <c r="P73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73" s="13">
        <f t="shared" si="4"/>
        <v>66</v>
      </c>
      <c r="R73" s="13">
        <f>Таблица_основная[[#This Row],[Первая строка массива]]+15</f>
        <v>81</v>
      </c>
    </row>
    <row r="74" spans="1:18" ht="12.75" customHeight="1" x14ac:dyDescent="0.2">
      <c r="A74" s="13">
        <v>185</v>
      </c>
      <c r="B74" s="28">
        <v>145</v>
      </c>
      <c r="C74" s="27" t="s">
        <v>142</v>
      </c>
      <c r="D74" s="29" t="s">
        <v>98</v>
      </c>
      <c r="E74" s="30">
        <v>44562</v>
      </c>
      <c r="F74" s="13"/>
      <c r="G74" s="4"/>
      <c r="H74" s="32" t="s">
        <v>109</v>
      </c>
      <c r="I74" s="31"/>
      <c r="J74" s="32" t="s">
        <v>111</v>
      </c>
      <c r="K74" s="56"/>
      <c r="L74" s="55" t="s">
        <v>118</v>
      </c>
      <c r="M74" s="56"/>
      <c r="N7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4" s="13" t="str">
        <f>CONCATENATE("F","$",Таблица_основная[[#This Row],[Первая строка массива]])</f>
        <v>F$66</v>
      </c>
      <c r="P74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74" s="13">
        <f t="shared" si="4"/>
        <v>66</v>
      </c>
      <c r="R74" s="13">
        <f>Таблица_основная[[#This Row],[Первая строка массива]]+15</f>
        <v>81</v>
      </c>
    </row>
    <row r="75" spans="1:18" ht="12.75" customHeight="1" x14ac:dyDescent="0.2">
      <c r="A75" s="13">
        <v>186</v>
      </c>
      <c r="B75" s="28">
        <v>163</v>
      </c>
      <c r="C75" s="27" t="s">
        <v>143</v>
      </c>
      <c r="D75" s="29" t="s">
        <v>98</v>
      </c>
      <c r="E75" s="30">
        <v>44562</v>
      </c>
      <c r="F75" s="13"/>
      <c r="G75" s="4"/>
      <c r="H75" s="32" t="s">
        <v>109</v>
      </c>
      <c r="I75" s="31"/>
      <c r="J75" s="32" t="s">
        <v>111</v>
      </c>
      <c r="K75" s="56"/>
      <c r="L75" s="55" t="s">
        <v>118</v>
      </c>
      <c r="M75" s="56"/>
      <c r="N7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5" s="13" t="str">
        <f>CONCATENATE("F","$",Таблица_основная[[#This Row],[Первая строка массива]])</f>
        <v>F$66</v>
      </c>
      <c r="P75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75" s="13">
        <f t="shared" si="4"/>
        <v>66</v>
      </c>
      <c r="R75" s="13">
        <f>Таблица_основная[[#This Row],[Первая строка массива]]+15</f>
        <v>81</v>
      </c>
    </row>
    <row r="76" spans="1:18" ht="12.75" customHeight="1" x14ac:dyDescent="0.2">
      <c r="A76" s="13">
        <v>187</v>
      </c>
      <c r="B76" s="28">
        <v>181</v>
      </c>
      <c r="C76" s="27" t="s">
        <v>144</v>
      </c>
      <c r="D76" s="29" t="s">
        <v>98</v>
      </c>
      <c r="E76" s="30">
        <v>44562</v>
      </c>
      <c r="F76" s="13"/>
      <c r="G76" s="4"/>
      <c r="H76" s="32" t="s">
        <v>109</v>
      </c>
      <c r="I76" s="31"/>
      <c r="J76" s="32" t="s">
        <v>111</v>
      </c>
      <c r="K76" s="56"/>
      <c r="L76" s="55" t="s">
        <v>118</v>
      </c>
      <c r="M76" s="56"/>
      <c r="N7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6" s="13" t="str">
        <f>CONCATENATE("F","$",Таблица_основная[[#This Row],[Первая строка массива]])</f>
        <v>F$66</v>
      </c>
      <c r="P76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76" s="13">
        <f t="shared" si="4"/>
        <v>66</v>
      </c>
      <c r="R76" s="13">
        <f>Таблица_основная[[#This Row],[Первая строка массива]]+15</f>
        <v>81</v>
      </c>
    </row>
    <row r="77" spans="1:18" ht="12.75" customHeight="1" x14ac:dyDescent="0.2">
      <c r="A77" s="13">
        <v>188</v>
      </c>
      <c r="B77" s="28">
        <v>199</v>
      </c>
      <c r="C77" s="27" t="s">
        <v>145</v>
      </c>
      <c r="D77" s="29" t="s">
        <v>98</v>
      </c>
      <c r="E77" s="30">
        <v>44562</v>
      </c>
      <c r="F77" s="13"/>
      <c r="G77" s="4"/>
      <c r="H77" s="32" t="s">
        <v>109</v>
      </c>
      <c r="I77" s="31"/>
      <c r="J77" s="32" t="s">
        <v>111</v>
      </c>
      <c r="K77" s="56"/>
      <c r="L77" s="55" t="s">
        <v>118</v>
      </c>
      <c r="M77" s="56"/>
      <c r="N7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7" s="13" t="str">
        <f>CONCATENATE("F","$",Таблица_основная[[#This Row],[Первая строка массива]])</f>
        <v>F$66</v>
      </c>
      <c r="P77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77" s="13">
        <f t="shared" si="4"/>
        <v>66</v>
      </c>
      <c r="R77" s="13">
        <f>Таблица_основная[[#This Row],[Первая строка массива]]+15</f>
        <v>81</v>
      </c>
    </row>
    <row r="78" spans="1:18" ht="12.75" customHeight="1" x14ac:dyDescent="0.2">
      <c r="A78" s="13">
        <v>189</v>
      </c>
      <c r="B78" s="28">
        <v>217</v>
      </c>
      <c r="C78" s="27" t="s">
        <v>146</v>
      </c>
      <c r="D78" s="29" t="s">
        <v>98</v>
      </c>
      <c r="E78" s="30">
        <v>44562</v>
      </c>
      <c r="F78" s="13"/>
      <c r="G78" s="4"/>
      <c r="H78" s="32" t="s">
        <v>109</v>
      </c>
      <c r="I78" s="31"/>
      <c r="J78" s="32" t="s">
        <v>111</v>
      </c>
      <c r="K78" s="56"/>
      <c r="L78" s="55" t="s">
        <v>118</v>
      </c>
      <c r="M78" s="56"/>
      <c r="N7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8" s="13" t="str">
        <f>CONCATENATE("F","$",Таблица_основная[[#This Row],[Первая строка массива]])</f>
        <v>F$66</v>
      </c>
      <c r="P78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78" s="13">
        <f t="shared" si="4"/>
        <v>66</v>
      </c>
      <c r="R78" s="13">
        <f>Таблица_основная[[#This Row],[Первая строка массива]]+15</f>
        <v>81</v>
      </c>
    </row>
    <row r="79" spans="1:18" ht="12.75" customHeight="1" x14ac:dyDescent="0.2">
      <c r="A79" s="13">
        <v>190</v>
      </c>
      <c r="B79" s="28">
        <v>235</v>
      </c>
      <c r="C79" s="27" t="s">
        <v>147</v>
      </c>
      <c r="D79" s="29" t="s">
        <v>98</v>
      </c>
      <c r="E79" s="30">
        <v>44562</v>
      </c>
      <c r="F79" s="13"/>
      <c r="G79" s="4"/>
      <c r="H79" s="32" t="s">
        <v>109</v>
      </c>
      <c r="I79" s="31"/>
      <c r="J79" s="32" t="s">
        <v>111</v>
      </c>
      <c r="K79" s="56"/>
      <c r="L79" s="55" t="s">
        <v>118</v>
      </c>
      <c r="M79" s="56"/>
      <c r="N7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9" s="13" t="str">
        <f>CONCATENATE("F","$",Таблица_основная[[#This Row],[Первая строка массива]])</f>
        <v>F$66</v>
      </c>
      <c r="P79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79" s="13">
        <f t="shared" si="4"/>
        <v>66</v>
      </c>
      <c r="R79" s="13">
        <f>Таблица_основная[[#This Row],[Первая строка массива]]+15</f>
        <v>81</v>
      </c>
    </row>
    <row r="80" spans="1:18" ht="12.75" customHeight="1" x14ac:dyDescent="0.2">
      <c r="A80" s="13">
        <v>191</v>
      </c>
      <c r="B80" s="28">
        <v>253</v>
      </c>
      <c r="C80" s="27" t="s">
        <v>148</v>
      </c>
      <c r="D80" s="29" t="s">
        <v>98</v>
      </c>
      <c r="E80" s="30">
        <v>44562</v>
      </c>
      <c r="F80" s="13"/>
      <c r="G80" s="4"/>
      <c r="H80" s="32" t="s">
        <v>109</v>
      </c>
      <c r="I80" s="31"/>
      <c r="J80" s="32" t="s">
        <v>111</v>
      </c>
      <c r="K80" s="56"/>
      <c r="L80" s="55" t="s">
        <v>118</v>
      </c>
      <c r="M80" s="56"/>
      <c r="N8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80" s="13" t="str">
        <f>CONCATENATE("F","$",Таблица_основная[[#This Row],[Первая строка массива]])</f>
        <v>F$66</v>
      </c>
      <c r="P80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80" s="13">
        <f t="shared" si="4"/>
        <v>66</v>
      </c>
      <c r="R80" s="13">
        <f>Таблица_основная[[#This Row],[Первая строка массива]]+15</f>
        <v>81</v>
      </c>
    </row>
    <row r="81" spans="1:18" ht="12.75" customHeight="1" x14ac:dyDescent="0.2">
      <c r="A81" s="13">
        <v>192</v>
      </c>
      <c r="B81" s="28">
        <v>271</v>
      </c>
      <c r="C81" s="27" t="s">
        <v>149</v>
      </c>
      <c r="D81" s="29" t="s">
        <v>98</v>
      </c>
      <c r="E81" s="30">
        <v>44562</v>
      </c>
      <c r="F81" s="13"/>
      <c r="G81" s="4"/>
      <c r="H81" s="32" t="s">
        <v>109</v>
      </c>
      <c r="I81" s="31"/>
      <c r="J81" s="32" t="s">
        <v>111</v>
      </c>
      <c r="K81" s="56"/>
      <c r="L81" s="55" t="s">
        <v>118</v>
      </c>
      <c r="M81" s="56"/>
      <c r="N8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81" s="13" t="str">
        <f>CONCATENATE("F","$",Таблица_основная[[#This Row],[Первая строка массива]])</f>
        <v>F$66</v>
      </c>
      <c r="P81" s="13" t="str">
        <f>CONCATENATE("F","$",Таблица_основная[[#This Row],[Первая строка массива]],":","F","$",Таблица_основная[[#This Row],[Последняя строка моссива]])</f>
        <v>F$66:F$81</v>
      </c>
      <c r="Q81" s="13">
        <f t="shared" si="4"/>
        <v>66</v>
      </c>
      <c r="R81" s="13">
        <f>Таблица_основная[[#This Row],[Первая строка массива]]+15</f>
        <v>81</v>
      </c>
    </row>
    <row r="82" spans="1:18" ht="12.75" customHeight="1" x14ac:dyDescent="0.2">
      <c r="A82" s="13">
        <v>221</v>
      </c>
      <c r="B82" s="28">
        <v>3</v>
      </c>
      <c r="C82" s="27" t="s">
        <v>134</v>
      </c>
      <c r="D82" s="29" t="s">
        <v>82</v>
      </c>
      <c r="E82" s="30">
        <v>44562</v>
      </c>
      <c r="F82" s="13"/>
      <c r="G82" s="4"/>
      <c r="H82" s="32" t="s">
        <v>109</v>
      </c>
      <c r="I82" s="31"/>
      <c r="J82" s="32" t="s">
        <v>111</v>
      </c>
      <c r="K82" s="56"/>
      <c r="L82" s="55" t="s">
        <v>118</v>
      </c>
      <c r="M82" s="56"/>
      <c r="N8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82" s="13" t="str">
        <f>CONCATENATE("F","$",Таблица_основная[[#This Row],[Первая строка массива]])</f>
        <v>F$82</v>
      </c>
      <c r="P82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82" s="63">
        <f>ROW()</f>
        <v>82</v>
      </c>
      <c r="R82" s="13">
        <f>Таблица_основная[[#This Row],[Первая строка массива]]+15</f>
        <v>97</v>
      </c>
    </row>
    <row r="83" spans="1:18" ht="12.75" customHeight="1" x14ac:dyDescent="0.2">
      <c r="A83" s="13">
        <v>222</v>
      </c>
      <c r="B83" s="28">
        <v>21</v>
      </c>
      <c r="C83" s="27" t="s">
        <v>135</v>
      </c>
      <c r="D83" s="29" t="s">
        <v>82</v>
      </c>
      <c r="E83" s="30">
        <v>44562</v>
      </c>
      <c r="F83" s="13"/>
      <c r="G83" s="4"/>
      <c r="H83" s="32" t="s">
        <v>109</v>
      </c>
      <c r="I83" s="31"/>
      <c r="J83" s="32" t="s">
        <v>111</v>
      </c>
      <c r="K83" s="56"/>
      <c r="L83" s="55" t="s">
        <v>118</v>
      </c>
      <c r="M83" s="56"/>
      <c r="N8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83" s="13" t="str">
        <f>CONCATENATE("F","$",Таблица_основная[[#This Row],[Первая строка массива]])</f>
        <v>F$82</v>
      </c>
      <c r="P83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83" s="13">
        <f t="shared" ref="Q83:Q97" si="5">Q82</f>
        <v>82</v>
      </c>
      <c r="R83" s="13">
        <f>Таблица_основная[[#This Row],[Первая строка массива]]+15</f>
        <v>97</v>
      </c>
    </row>
    <row r="84" spans="1:18" ht="12.75" customHeight="1" x14ac:dyDescent="0.2">
      <c r="A84" s="13">
        <v>223</v>
      </c>
      <c r="B84" s="28">
        <v>39</v>
      </c>
      <c r="C84" s="27" t="s">
        <v>136</v>
      </c>
      <c r="D84" s="29" t="s">
        <v>82</v>
      </c>
      <c r="E84" s="30">
        <v>44562</v>
      </c>
      <c r="F84" s="13"/>
      <c r="G84" s="4"/>
      <c r="H84" s="32" t="s">
        <v>109</v>
      </c>
      <c r="I84" s="31"/>
      <c r="J84" s="32" t="s">
        <v>111</v>
      </c>
      <c r="K84" s="56"/>
      <c r="L84" s="55" t="s">
        <v>118</v>
      </c>
      <c r="M84" s="56"/>
      <c r="N8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84" s="13" t="str">
        <f>CONCATENATE("F","$",Таблица_основная[[#This Row],[Первая строка массива]])</f>
        <v>F$82</v>
      </c>
      <c r="P84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84" s="13">
        <f t="shared" si="5"/>
        <v>82</v>
      </c>
      <c r="R84" s="13">
        <f>Таблица_основная[[#This Row],[Первая строка массива]]+15</f>
        <v>97</v>
      </c>
    </row>
    <row r="85" spans="1:18" ht="12.75" customHeight="1" x14ac:dyDescent="0.2">
      <c r="A85" s="13">
        <v>224</v>
      </c>
      <c r="B85" s="28">
        <v>57</v>
      </c>
      <c r="C85" s="27" t="s">
        <v>137</v>
      </c>
      <c r="D85" s="29" t="s">
        <v>82</v>
      </c>
      <c r="E85" s="30">
        <v>44562</v>
      </c>
      <c r="F85" s="13"/>
      <c r="G85" s="4"/>
      <c r="H85" s="32" t="s">
        <v>109</v>
      </c>
      <c r="I85" s="31"/>
      <c r="J85" s="32" t="s">
        <v>111</v>
      </c>
      <c r="K85" s="56"/>
      <c r="L85" s="55" t="s">
        <v>118</v>
      </c>
      <c r="M85" s="56"/>
      <c r="N8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85" s="13" t="str">
        <f>CONCATENATE("F","$",Таблица_основная[[#This Row],[Первая строка массива]])</f>
        <v>F$82</v>
      </c>
      <c r="P85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85" s="13">
        <f t="shared" si="5"/>
        <v>82</v>
      </c>
      <c r="R85" s="13">
        <f>Таблица_основная[[#This Row],[Первая строка массива]]+15</f>
        <v>97</v>
      </c>
    </row>
    <row r="86" spans="1:18" ht="12.75" customHeight="1" x14ac:dyDescent="0.2">
      <c r="A86" s="13">
        <v>225</v>
      </c>
      <c r="B86" s="28">
        <v>75</v>
      </c>
      <c r="C86" s="27" t="s">
        <v>138</v>
      </c>
      <c r="D86" s="29" t="s">
        <v>82</v>
      </c>
      <c r="E86" s="30">
        <v>44562</v>
      </c>
      <c r="F86" s="13"/>
      <c r="G86" s="4"/>
      <c r="H86" s="32" t="s">
        <v>109</v>
      </c>
      <c r="I86" s="31"/>
      <c r="J86" s="32" t="s">
        <v>111</v>
      </c>
      <c r="K86" s="56"/>
      <c r="L86" s="55" t="s">
        <v>118</v>
      </c>
      <c r="M86" s="56"/>
      <c r="N8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86" s="13" t="str">
        <f>CONCATENATE("F","$",Таблица_основная[[#This Row],[Первая строка массива]])</f>
        <v>F$82</v>
      </c>
      <c r="P86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86" s="13">
        <f t="shared" si="5"/>
        <v>82</v>
      </c>
      <c r="R86" s="13">
        <f>Таблица_основная[[#This Row],[Первая строка массива]]+15</f>
        <v>97</v>
      </c>
    </row>
    <row r="87" spans="1:18" ht="12.75" customHeight="1" x14ac:dyDescent="0.2">
      <c r="A87" s="13">
        <v>226</v>
      </c>
      <c r="B87" s="28">
        <v>93</v>
      </c>
      <c r="C87" s="27" t="s">
        <v>139</v>
      </c>
      <c r="D87" s="29" t="s">
        <v>82</v>
      </c>
      <c r="E87" s="30">
        <v>44562</v>
      </c>
      <c r="F87" s="13"/>
      <c r="G87" s="4"/>
      <c r="H87" s="32" t="s">
        <v>109</v>
      </c>
      <c r="I87" s="31"/>
      <c r="J87" s="32" t="s">
        <v>111</v>
      </c>
      <c r="K87" s="56"/>
      <c r="L87" s="55" t="s">
        <v>118</v>
      </c>
      <c r="M87" s="56"/>
      <c r="N8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87" s="13" t="str">
        <f>CONCATENATE("F","$",Таблица_основная[[#This Row],[Первая строка массива]])</f>
        <v>F$82</v>
      </c>
      <c r="P87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87" s="13">
        <f t="shared" si="5"/>
        <v>82</v>
      </c>
      <c r="R87" s="13">
        <f>Таблица_основная[[#This Row],[Первая строка массива]]+15</f>
        <v>97</v>
      </c>
    </row>
    <row r="88" spans="1:18" ht="12.75" customHeight="1" x14ac:dyDescent="0.2">
      <c r="A88" s="13">
        <v>227</v>
      </c>
      <c r="B88" s="28">
        <v>111</v>
      </c>
      <c r="C88" s="27" t="s">
        <v>140</v>
      </c>
      <c r="D88" s="29" t="s">
        <v>82</v>
      </c>
      <c r="E88" s="30">
        <v>44562</v>
      </c>
      <c r="F88" s="13"/>
      <c r="G88" s="4"/>
      <c r="H88" s="32" t="s">
        <v>109</v>
      </c>
      <c r="I88" s="31"/>
      <c r="J88" s="32" t="s">
        <v>111</v>
      </c>
      <c r="K88" s="56"/>
      <c r="L88" s="55" t="s">
        <v>118</v>
      </c>
      <c r="M88" s="56"/>
      <c r="N8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88" s="13" t="str">
        <f>CONCATENATE("F","$",Таблица_основная[[#This Row],[Первая строка массива]])</f>
        <v>F$82</v>
      </c>
      <c r="P88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88" s="13">
        <f t="shared" si="5"/>
        <v>82</v>
      </c>
      <c r="R88" s="13">
        <f>Таблица_основная[[#This Row],[Первая строка массива]]+15</f>
        <v>97</v>
      </c>
    </row>
    <row r="89" spans="1:18" ht="12.75" customHeight="1" x14ac:dyDescent="0.2">
      <c r="A89" s="13">
        <v>228</v>
      </c>
      <c r="B89" s="28">
        <v>129</v>
      </c>
      <c r="C89" s="27" t="s">
        <v>141</v>
      </c>
      <c r="D89" s="29" t="s">
        <v>82</v>
      </c>
      <c r="E89" s="30">
        <v>44562</v>
      </c>
      <c r="F89" s="13"/>
      <c r="G89" s="4"/>
      <c r="H89" s="32" t="s">
        <v>109</v>
      </c>
      <c r="I89" s="31"/>
      <c r="J89" s="32" t="s">
        <v>111</v>
      </c>
      <c r="K89" s="56"/>
      <c r="L89" s="55" t="s">
        <v>118</v>
      </c>
      <c r="M89" s="56"/>
      <c r="N8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89" s="13" t="str">
        <f>CONCATENATE("F","$",Таблица_основная[[#This Row],[Первая строка массива]])</f>
        <v>F$82</v>
      </c>
      <c r="P89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89" s="13">
        <f t="shared" si="5"/>
        <v>82</v>
      </c>
      <c r="R89" s="13">
        <f>Таблица_основная[[#This Row],[Первая строка массива]]+15</f>
        <v>97</v>
      </c>
    </row>
    <row r="90" spans="1:18" ht="12.75" customHeight="1" x14ac:dyDescent="0.2">
      <c r="A90" s="13">
        <v>229</v>
      </c>
      <c r="B90" s="28">
        <v>147</v>
      </c>
      <c r="C90" s="27" t="s">
        <v>142</v>
      </c>
      <c r="D90" s="29" t="s">
        <v>82</v>
      </c>
      <c r="E90" s="30">
        <v>44562</v>
      </c>
      <c r="F90" s="13"/>
      <c r="G90" s="4"/>
      <c r="H90" s="32" t="s">
        <v>109</v>
      </c>
      <c r="I90" s="31"/>
      <c r="J90" s="32" t="s">
        <v>111</v>
      </c>
      <c r="K90" s="56"/>
      <c r="L90" s="55" t="s">
        <v>118</v>
      </c>
      <c r="M90" s="56"/>
      <c r="N9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0" s="13" t="str">
        <f>CONCATENATE("F","$",Таблица_основная[[#This Row],[Первая строка массива]])</f>
        <v>F$82</v>
      </c>
      <c r="P90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90" s="13">
        <f t="shared" si="5"/>
        <v>82</v>
      </c>
      <c r="R90" s="13">
        <f>Таблица_основная[[#This Row],[Первая строка массива]]+15</f>
        <v>97</v>
      </c>
    </row>
    <row r="91" spans="1:18" ht="12.75" customHeight="1" x14ac:dyDescent="0.2">
      <c r="A91" s="13">
        <v>230</v>
      </c>
      <c r="B91" s="28">
        <v>165</v>
      </c>
      <c r="C91" s="27" t="s">
        <v>143</v>
      </c>
      <c r="D91" s="29" t="s">
        <v>82</v>
      </c>
      <c r="E91" s="30">
        <v>44562</v>
      </c>
      <c r="F91" s="13"/>
      <c r="G91" s="4"/>
      <c r="H91" s="32" t="s">
        <v>109</v>
      </c>
      <c r="I91" s="31"/>
      <c r="J91" s="32" t="s">
        <v>111</v>
      </c>
      <c r="K91" s="56"/>
      <c r="L91" s="55" t="s">
        <v>118</v>
      </c>
      <c r="M91" s="56"/>
      <c r="N9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1" s="13" t="str">
        <f>CONCATENATE("F","$",Таблица_основная[[#This Row],[Первая строка массива]])</f>
        <v>F$82</v>
      </c>
      <c r="P91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91" s="13">
        <f t="shared" si="5"/>
        <v>82</v>
      </c>
      <c r="R91" s="13">
        <f>Таблица_основная[[#This Row],[Первая строка массива]]+15</f>
        <v>97</v>
      </c>
    </row>
    <row r="92" spans="1:18" ht="12.75" customHeight="1" x14ac:dyDescent="0.2">
      <c r="A92" s="13">
        <v>231</v>
      </c>
      <c r="B92" s="28">
        <v>183</v>
      </c>
      <c r="C92" s="27" t="s">
        <v>144</v>
      </c>
      <c r="D92" s="29" t="s">
        <v>82</v>
      </c>
      <c r="E92" s="30">
        <v>44562</v>
      </c>
      <c r="F92" s="13"/>
      <c r="G92" s="4"/>
      <c r="H92" s="32" t="s">
        <v>109</v>
      </c>
      <c r="I92" s="31"/>
      <c r="J92" s="32" t="s">
        <v>111</v>
      </c>
      <c r="K92" s="56"/>
      <c r="L92" s="55" t="s">
        <v>118</v>
      </c>
      <c r="M92" s="56"/>
      <c r="N9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2" s="13" t="str">
        <f>CONCATENATE("F","$",Таблица_основная[[#This Row],[Первая строка массива]])</f>
        <v>F$82</v>
      </c>
      <c r="P92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92" s="13">
        <f t="shared" si="5"/>
        <v>82</v>
      </c>
      <c r="R92" s="13">
        <f>Таблица_основная[[#This Row],[Первая строка массива]]+15</f>
        <v>97</v>
      </c>
    </row>
    <row r="93" spans="1:18" ht="12.75" customHeight="1" x14ac:dyDescent="0.2">
      <c r="A93" s="13">
        <v>232</v>
      </c>
      <c r="B93" s="28">
        <v>201</v>
      </c>
      <c r="C93" s="27" t="s">
        <v>145</v>
      </c>
      <c r="D93" s="29" t="s">
        <v>82</v>
      </c>
      <c r="E93" s="30">
        <v>44562</v>
      </c>
      <c r="F93" s="13"/>
      <c r="G93" s="4"/>
      <c r="H93" s="32" t="s">
        <v>109</v>
      </c>
      <c r="I93" s="31"/>
      <c r="J93" s="32" t="s">
        <v>111</v>
      </c>
      <c r="K93" s="56"/>
      <c r="L93" s="55" t="s">
        <v>118</v>
      </c>
      <c r="M93" s="56"/>
      <c r="N9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3" s="13" t="str">
        <f>CONCATENATE("F","$",Таблица_основная[[#This Row],[Первая строка массива]])</f>
        <v>F$82</v>
      </c>
      <c r="P93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93" s="13">
        <f t="shared" si="5"/>
        <v>82</v>
      </c>
      <c r="R93" s="13">
        <f>Таблица_основная[[#This Row],[Первая строка массива]]+15</f>
        <v>97</v>
      </c>
    </row>
    <row r="94" spans="1:18" ht="12.75" customHeight="1" x14ac:dyDescent="0.2">
      <c r="A94" s="13">
        <v>233</v>
      </c>
      <c r="B94" s="28">
        <v>219</v>
      </c>
      <c r="C94" s="27" t="s">
        <v>146</v>
      </c>
      <c r="D94" s="29" t="s">
        <v>82</v>
      </c>
      <c r="E94" s="30">
        <v>44562</v>
      </c>
      <c r="F94" s="13"/>
      <c r="G94" s="4"/>
      <c r="H94" s="32" t="s">
        <v>109</v>
      </c>
      <c r="I94" s="31"/>
      <c r="J94" s="32" t="s">
        <v>111</v>
      </c>
      <c r="K94" s="56"/>
      <c r="L94" s="55" t="s">
        <v>118</v>
      </c>
      <c r="M94" s="56"/>
      <c r="N9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4" s="13" t="str">
        <f>CONCATENATE("F","$",Таблица_основная[[#This Row],[Первая строка массива]])</f>
        <v>F$82</v>
      </c>
      <c r="P94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94" s="13">
        <f t="shared" si="5"/>
        <v>82</v>
      </c>
      <c r="R94" s="13">
        <f>Таблица_основная[[#This Row],[Первая строка массива]]+15</f>
        <v>97</v>
      </c>
    </row>
    <row r="95" spans="1:18" ht="12.75" customHeight="1" x14ac:dyDescent="0.2">
      <c r="A95" s="13">
        <v>234</v>
      </c>
      <c r="B95" s="28">
        <v>237</v>
      </c>
      <c r="C95" s="27" t="s">
        <v>147</v>
      </c>
      <c r="D95" s="29" t="s">
        <v>82</v>
      </c>
      <c r="E95" s="30">
        <v>44562</v>
      </c>
      <c r="F95" s="13"/>
      <c r="G95" s="4"/>
      <c r="H95" s="32" t="s">
        <v>109</v>
      </c>
      <c r="I95" s="31"/>
      <c r="J95" s="32" t="s">
        <v>111</v>
      </c>
      <c r="K95" s="56"/>
      <c r="L95" s="55" t="s">
        <v>118</v>
      </c>
      <c r="M95" s="56"/>
      <c r="N9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5" s="13" t="str">
        <f>CONCATENATE("F","$",Таблица_основная[[#This Row],[Первая строка массива]])</f>
        <v>F$82</v>
      </c>
      <c r="P95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95" s="13">
        <f t="shared" si="5"/>
        <v>82</v>
      </c>
      <c r="R95" s="13">
        <f>Таблица_основная[[#This Row],[Первая строка массива]]+15</f>
        <v>97</v>
      </c>
    </row>
    <row r="96" spans="1:18" ht="12.75" customHeight="1" x14ac:dyDescent="0.2">
      <c r="A96" s="13">
        <v>235</v>
      </c>
      <c r="B96" s="28">
        <v>255</v>
      </c>
      <c r="C96" s="27" t="s">
        <v>148</v>
      </c>
      <c r="D96" s="29" t="s">
        <v>82</v>
      </c>
      <c r="E96" s="30">
        <v>44562</v>
      </c>
      <c r="F96" s="13"/>
      <c r="G96" s="4"/>
      <c r="H96" s="32" t="s">
        <v>109</v>
      </c>
      <c r="I96" s="31"/>
      <c r="J96" s="32" t="s">
        <v>111</v>
      </c>
      <c r="K96" s="56"/>
      <c r="L96" s="55" t="s">
        <v>118</v>
      </c>
      <c r="M96" s="56"/>
      <c r="N9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6" s="13" t="str">
        <f>CONCATENATE("F","$",Таблица_основная[[#This Row],[Первая строка массива]])</f>
        <v>F$82</v>
      </c>
      <c r="P96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96" s="13">
        <f t="shared" si="5"/>
        <v>82</v>
      </c>
      <c r="R96" s="13">
        <f>Таблица_основная[[#This Row],[Первая строка массива]]+15</f>
        <v>97</v>
      </c>
    </row>
    <row r="97" spans="1:18" ht="12.75" customHeight="1" x14ac:dyDescent="0.2">
      <c r="A97" s="13">
        <v>236</v>
      </c>
      <c r="B97" s="28">
        <v>273</v>
      </c>
      <c r="C97" s="27" t="s">
        <v>149</v>
      </c>
      <c r="D97" s="29" t="s">
        <v>82</v>
      </c>
      <c r="E97" s="30">
        <v>44562</v>
      </c>
      <c r="F97" s="13"/>
      <c r="G97" s="4"/>
      <c r="H97" s="32" t="s">
        <v>109</v>
      </c>
      <c r="I97" s="31"/>
      <c r="J97" s="32" t="s">
        <v>111</v>
      </c>
      <c r="K97" s="56"/>
      <c r="L97" s="55" t="s">
        <v>118</v>
      </c>
      <c r="M97" s="56"/>
      <c r="N9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7" s="13" t="str">
        <f>CONCATENATE("F","$",Таблица_основная[[#This Row],[Первая строка массива]])</f>
        <v>F$82</v>
      </c>
      <c r="P97" s="13" t="str">
        <f>CONCATENATE("F","$",Таблица_основная[[#This Row],[Первая строка массива]],":","F","$",Таблица_основная[[#This Row],[Последняя строка моссива]])</f>
        <v>F$82:F$97</v>
      </c>
      <c r="Q97" s="13">
        <f t="shared" si="5"/>
        <v>82</v>
      </c>
      <c r="R97" s="13">
        <f>Таблица_основная[[#This Row],[Первая строка массива]]+15</f>
        <v>97</v>
      </c>
    </row>
    <row r="98" spans="1:18" ht="12.75" customHeight="1" x14ac:dyDescent="0.2">
      <c r="A98" s="13">
        <v>265</v>
      </c>
      <c r="B98" s="28">
        <v>7</v>
      </c>
      <c r="C98" s="27" t="s">
        <v>134</v>
      </c>
      <c r="D98" s="29" t="s">
        <v>100</v>
      </c>
      <c r="E98" s="30">
        <v>44562</v>
      </c>
      <c r="F98" s="13"/>
      <c r="G98" s="4"/>
      <c r="H98" s="32" t="s">
        <v>109</v>
      </c>
      <c r="I98" s="31"/>
      <c r="J98" s="32" t="s">
        <v>111</v>
      </c>
      <c r="K98" s="56"/>
      <c r="L98" s="55" t="s">
        <v>118</v>
      </c>
      <c r="M98" s="56"/>
      <c r="N9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8" s="13" t="str">
        <f>CONCATENATE("F","$",Таблица_основная[[#This Row],[Первая строка массива]])</f>
        <v>F$98</v>
      </c>
      <c r="P98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98" s="63">
        <f>ROW()</f>
        <v>98</v>
      </c>
      <c r="R98" s="13">
        <f>Таблица_основная[[#This Row],[Первая строка массива]]+15</f>
        <v>113</v>
      </c>
    </row>
    <row r="99" spans="1:18" ht="12.75" customHeight="1" x14ac:dyDescent="0.2">
      <c r="A99" s="13">
        <v>266</v>
      </c>
      <c r="B99" s="28">
        <v>25</v>
      </c>
      <c r="C99" s="27" t="s">
        <v>135</v>
      </c>
      <c r="D99" s="29" t="s">
        <v>100</v>
      </c>
      <c r="E99" s="30">
        <v>44562</v>
      </c>
      <c r="F99" s="13"/>
      <c r="G99" s="4"/>
      <c r="H99" s="32" t="s">
        <v>109</v>
      </c>
      <c r="I99" s="31"/>
      <c r="J99" s="32" t="s">
        <v>111</v>
      </c>
      <c r="K99" s="56"/>
      <c r="L99" s="55" t="s">
        <v>118</v>
      </c>
      <c r="M99" s="56"/>
      <c r="N9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9" s="13" t="str">
        <f>CONCATENATE("F","$",Таблица_основная[[#This Row],[Первая строка массива]])</f>
        <v>F$98</v>
      </c>
      <c r="P99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99" s="13">
        <f t="shared" ref="Q99:Q113" si="6">Q98</f>
        <v>98</v>
      </c>
      <c r="R99" s="13">
        <f>Таблица_основная[[#This Row],[Первая строка массива]]+15</f>
        <v>113</v>
      </c>
    </row>
    <row r="100" spans="1:18" ht="12.75" customHeight="1" x14ac:dyDescent="0.2">
      <c r="A100" s="13">
        <v>267</v>
      </c>
      <c r="B100" s="28">
        <v>43</v>
      </c>
      <c r="C100" s="27" t="s">
        <v>136</v>
      </c>
      <c r="D100" s="29" t="s">
        <v>100</v>
      </c>
      <c r="E100" s="30">
        <v>44562</v>
      </c>
      <c r="F100" s="13"/>
      <c r="G100" s="4"/>
      <c r="H100" s="32" t="s">
        <v>109</v>
      </c>
      <c r="I100" s="31"/>
      <c r="J100" s="32" t="s">
        <v>111</v>
      </c>
      <c r="K100" s="56"/>
      <c r="L100" s="55" t="s">
        <v>118</v>
      </c>
      <c r="M100" s="56"/>
      <c r="N10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0" s="13" t="str">
        <f>CONCATENATE("F","$",Таблица_основная[[#This Row],[Первая строка массива]])</f>
        <v>F$98</v>
      </c>
      <c r="P100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00" s="13">
        <f t="shared" si="6"/>
        <v>98</v>
      </c>
      <c r="R100" s="13">
        <f>Таблица_основная[[#This Row],[Первая строка массива]]+15</f>
        <v>113</v>
      </c>
    </row>
    <row r="101" spans="1:18" ht="12.75" customHeight="1" x14ac:dyDescent="0.2">
      <c r="A101" s="13">
        <v>268</v>
      </c>
      <c r="B101" s="28">
        <v>61</v>
      </c>
      <c r="C101" s="27" t="s">
        <v>137</v>
      </c>
      <c r="D101" s="29" t="s">
        <v>100</v>
      </c>
      <c r="E101" s="30">
        <v>44562</v>
      </c>
      <c r="F101" s="13"/>
      <c r="G101" s="4"/>
      <c r="H101" s="32" t="s">
        <v>109</v>
      </c>
      <c r="I101" s="31"/>
      <c r="J101" s="32" t="s">
        <v>111</v>
      </c>
      <c r="K101" s="56"/>
      <c r="L101" s="55" t="s">
        <v>118</v>
      </c>
      <c r="M101" s="56"/>
      <c r="N10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1" s="13" t="str">
        <f>CONCATENATE("F","$",Таблица_основная[[#This Row],[Первая строка массива]])</f>
        <v>F$98</v>
      </c>
      <c r="P101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01" s="13">
        <f t="shared" si="6"/>
        <v>98</v>
      </c>
      <c r="R101" s="13">
        <f>Таблица_основная[[#This Row],[Первая строка массива]]+15</f>
        <v>113</v>
      </c>
    </row>
    <row r="102" spans="1:18" ht="12.75" customHeight="1" x14ac:dyDescent="0.2">
      <c r="A102" s="13">
        <v>269</v>
      </c>
      <c r="B102" s="28">
        <v>79</v>
      </c>
      <c r="C102" s="27" t="s">
        <v>138</v>
      </c>
      <c r="D102" s="29" t="s">
        <v>100</v>
      </c>
      <c r="E102" s="30">
        <v>44562</v>
      </c>
      <c r="F102" s="13"/>
      <c r="G102" s="4"/>
      <c r="H102" s="32" t="s">
        <v>109</v>
      </c>
      <c r="I102" s="31"/>
      <c r="J102" s="32" t="s">
        <v>111</v>
      </c>
      <c r="K102" s="56"/>
      <c r="L102" s="55" t="s">
        <v>118</v>
      </c>
      <c r="M102" s="56"/>
      <c r="N10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2" s="13" t="str">
        <f>CONCATENATE("F","$",Таблица_основная[[#This Row],[Первая строка массива]])</f>
        <v>F$98</v>
      </c>
      <c r="P102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02" s="13">
        <f t="shared" si="6"/>
        <v>98</v>
      </c>
      <c r="R102" s="13">
        <f>Таблица_основная[[#This Row],[Первая строка массива]]+15</f>
        <v>113</v>
      </c>
    </row>
    <row r="103" spans="1:18" ht="12.75" customHeight="1" x14ac:dyDescent="0.2">
      <c r="A103" s="13">
        <v>270</v>
      </c>
      <c r="B103" s="28">
        <v>97</v>
      </c>
      <c r="C103" s="27" t="s">
        <v>139</v>
      </c>
      <c r="D103" s="29" t="s">
        <v>100</v>
      </c>
      <c r="E103" s="30">
        <v>44562</v>
      </c>
      <c r="F103" s="13"/>
      <c r="G103" s="4"/>
      <c r="H103" s="32" t="s">
        <v>109</v>
      </c>
      <c r="I103" s="31"/>
      <c r="J103" s="32" t="s">
        <v>111</v>
      </c>
      <c r="K103" s="56"/>
      <c r="L103" s="55" t="s">
        <v>118</v>
      </c>
      <c r="M103" s="56"/>
      <c r="N10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3" s="13" t="str">
        <f>CONCATENATE("F","$",Таблица_основная[[#This Row],[Первая строка массива]])</f>
        <v>F$98</v>
      </c>
      <c r="P103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03" s="13">
        <f t="shared" si="6"/>
        <v>98</v>
      </c>
      <c r="R103" s="13">
        <f>Таблица_основная[[#This Row],[Первая строка массива]]+15</f>
        <v>113</v>
      </c>
    </row>
    <row r="104" spans="1:18" ht="12.75" customHeight="1" x14ac:dyDescent="0.2">
      <c r="A104" s="13">
        <v>271</v>
      </c>
      <c r="B104" s="28">
        <v>115</v>
      </c>
      <c r="C104" s="27" t="s">
        <v>140</v>
      </c>
      <c r="D104" s="29" t="s">
        <v>100</v>
      </c>
      <c r="E104" s="30">
        <v>44562</v>
      </c>
      <c r="F104" s="13"/>
      <c r="G104" s="4"/>
      <c r="H104" s="32" t="s">
        <v>109</v>
      </c>
      <c r="I104" s="31"/>
      <c r="J104" s="32" t="s">
        <v>111</v>
      </c>
      <c r="K104" s="56"/>
      <c r="L104" s="55" t="s">
        <v>118</v>
      </c>
      <c r="M104" s="56"/>
      <c r="N10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4" s="13" t="str">
        <f>CONCATENATE("F","$",Таблица_основная[[#This Row],[Первая строка массива]])</f>
        <v>F$98</v>
      </c>
      <c r="P104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04" s="13">
        <f t="shared" si="6"/>
        <v>98</v>
      </c>
      <c r="R104" s="13">
        <f>Таблица_основная[[#This Row],[Первая строка массива]]+15</f>
        <v>113</v>
      </c>
    </row>
    <row r="105" spans="1:18" ht="12.75" customHeight="1" x14ac:dyDescent="0.2">
      <c r="A105" s="13">
        <v>272</v>
      </c>
      <c r="B105" s="28">
        <v>133</v>
      </c>
      <c r="C105" s="27" t="s">
        <v>141</v>
      </c>
      <c r="D105" s="29" t="s">
        <v>100</v>
      </c>
      <c r="E105" s="30">
        <v>44562</v>
      </c>
      <c r="F105" s="13"/>
      <c r="G105" s="4"/>
      <c r="H105" s="32" t="s">
        <v>109</v>
      </c>
      <c r="I105" s="31"/>
      <c r="J105" s="32" t="s">
        <v>111</v>
      </c>
      <c r="K105" s="56"/>
      <c r="L105" s="55" t="s">
        <v>118</v>
      </c>
      <c r="M105" s="56"/>
      <c r="N10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5" s="13" t="str">
        <f>CONCATENATE("F","$",Таблица_основная[[#This Row],[Первая строка массива]])</f>
        <v>F$98</v>
      </c>
      <c r="P105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05" s="13">
        <f t="shared" si="6"/>
        <v>98</v>
      </c>
      <c r="R105" s="13">
        <f>Таблица_основная[[#This Row],[Первая строка массива]]+15</f>
        <v>113</v>
      </c>
    </row>
    <row r="106" spans="1:18" ht="12.75" customHeight="1" x14ac:dyDescent="0.2">
      <c r="A106" s="13">
        <v>273</v>
      </c>
      <c r="B106" s="28">
        <v>151</v>
      </c>
      <c r="C106" s="27" t="s">
        <v>142</v>
      </c>
      <c r="D106" s="29" t="s">
        <v>100</v>
      </c>
      <c r="E106" s="30">
        <v>44562</v>
      </c>
      <c r="F106" s="13"/>
      <c r="G106" s="4"/>
      <c r="H106" s="32" t="s">
        <v>109</v>
      </c>
      <c r="I106" s="31"/>
      <c r="J106" s="32" t="s">
        <v>111</v>
      </c>
      <c r="K106" s="56"/>
      <c r="L106" s="55" t="s">
        <v>118</v>
      </c>
      <c r="M106" s="56"/>
      <c r="N10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6" s="13" t="str">
        <f>CONCATENATE("F","$",Таблица_основная[[#This Row],[Первая строка массива]])</f>
        <v>F$98</v>
      </c>
      <c r="P106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06" s="13">
        <f t="shared" si="6"/>
        <v>98</v>
      </c>
      <c r="R106" s="13">
        <f>Таблица_основная[[#This Row],[Первая строка массива]]+15</f>
        <v>113</v>
      </c>
    </row>
    <row r="107" spans="1:18" ht="12.75" customHeight="1" x14ac:dyDescent="0.2">
      <c r="A107" s="13">
        <v>274</v>
      </c>
      <c r="B107" s="28">
        <v>169</v>
      </c>
      <c r="C107" s="27" t="s">
        <v>143</v>
      </c>
      <c r="D107" s="29" t="s">
        <v>100</v>
      </c>
      <c r="E107" s="30">
        <v>44562</v>
      </c>
      <c r="F107" s="13"/>
      <c r="G107" s="4"/>
      <c r="H107" s="32" t="s">
        <v>109</v>
      </c>
      <c r="I107" s="31"/>
      <c r="J107" s="32" t="s">
        <v>111</v>
      </c>
      <c r="K107" s="56"/>
      <c r="L107" s="55" t="s">
        <v>118</v>
      </c>
      <c r="M107" s="56"/>
      <c r="N10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7" s="13" t="str">
        <f>CONCATENATE("F","$",Таблица_основная[[#This Row],[Первая строка массива]])</f>
        <v>F$98</v>
      </c>
      <c r="P107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07" s="13">
        <f t="shared" si="6"/>
        <v>98</v>
      </c>
      <c r="R107" s="13">
        <f>Таблица_основная[[#This Row],[Первая строка массива]]+15</f>
        <v>113</v>
      </c>
    </row>
    <row r="108" spans="1:18" ht="12.75" customHeight="1" x14ac:dyDescent="0.2">
      <c r="A108" s="13">
        <v>275</v>
      </c>
      <c r="B108" s="28">
        <v>187</v>
      </c>
      <c r="C108" s="27" t="s">
        <v>144</v>
      </c>
      <c r="D108" s="29" t="s">
        <v>100</v>
      </c>
      <c r="E108" s="30">
        <v>44562</v>
      </c>
      <c r="F108" s="13"/>
      <c r="G108" s="4"/>
      <c r="H108" s="32" t="s">
        <v>109</v>
      </c>
      <c r="I108" s="31"/>
      <c r="J108" s="32" t="s">
        <v>111</v>
      </c>
      <c r="K108" s="56"/>
      <c r="L108" s="55" t="s">
        <v>118</v>
      </c>
      <c r="M108" s="56"/>
      <c r="N10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8" s="13" t="str">
        <f>CONCATENATE("F","$",Таблица_основная[[#This Row],[Первая строка массива]])</f>
        <v>F$98</v>
      </c>
      <c r="P108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08" s="13">
        <f t="shared" si="6"/>
        <v>98</v>
      </c>
      <c r="R108" s="13">
        <f>Таблица_основная[[#This Row],[Первая строка массива]]+15</f>
        <v>113</v>
      </c>
    </row>
    <row r="109" spans="1:18" ht="12.75" customHeight="1" x14ac:dyDescent="0.2">
      <c r="A109" s="13">
        <v>276</v>
      </c>
      <c r="B109" s="28">
        <v>205</v>
      </c>
      <c r="C109" s="27" t="s">
        <v>145</v>
      </c>
      <c r="D109" s="29" t="s">
        <v>100</v>
      </c>
      <c r="E109" s="30">
        <v>44562</v>
      </c>
      <c r="F109" s="13"/>
      <c r="G109" s="4"/>
      <c r="H109" s="32" t="s">
        <v>109</v>
      </c>
      <c r="I109" s="31"/>
      <c r="J109" s="32" t="s">
        <v>111</v>
      </c>
      <c r="K109" s="56"/>
      <c r="L109" s="55" t="s">
        <v>118</v>
      </c>
      <c r="M109" s="56"/>
      <c r="N10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9" s="13" t="str">
        <f>CONCATENATE("F","$",Таблица_основная[[#This Row],[Первая строка массива]])</f>
        <v>F$98</v>
      </c>
      <c r="P109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09" s="13">
        <f t="shared" si="6"/>
        <v>98</v>
      </c>
      <c r="R109" s="13">
        <f>Таблица_основная[[#This Row],[Первая строка массива]]+15</f>
        <v>113</v>
      </c>
    </row>
    <row r="110" spans="1:18" ht="12.75" customHeight="1" x14ac:dyDescent="0.2">
      <c r="A110" s="13">
        <v>277</v>
      </c>
      <c r="B110" s="28">
        <v>223</v>
      </c>
      <c r="C110" s="27" t="s">
        <v>146</v>
      </c>
      <c r="D110" s="29" t="s">
        <v>100</v>
      </c>
      <c r="E110" s="30">
        <v>44562</v>
      </c>
      <c r="F110" s="13"/>
      <c r="G110" s="4"/>
      <c r="H110" s="32" t="s">
        <v>109</v>
      </c>
      <c r="I110" s="31"/>
      <c r="J110" s="32" t="s">
        <v>111</v>
      </c>
      <c r="K110" s="56"/>
      <c r="L110" s="55" t="s">
        <v>118</v>
      </c>
      <c r="M110" s="56"/>
      <c r="N11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0" s="13" t="str">
        <f>CONCATENATE("F","$",Таблица_основная[[#This Row],[Первая строка массива]])</f>
        <v>F$98</v>
      </c>
      <c r="P110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10" s="13">
        <f t="shared" si="6"/>
        <v>98</v>
      </c>
      <c r="R110" s="13">
        <f>Таблица_основная[[#This Row],[Первая строка массива]]+15</f>
        <v>113</v>
      </c>
    </row>
    <row r="111" spans="1:18" ht="12.75" customHeight="1" x14ac:dyDescent="0.2">
      <c r="A111" s="13">
        <v>278</v>
      </c>
      <c r="B111" s="28">
        <v>241</v>
      </c>
      <c r="C111" s="27" t="s">
        <v>147</v>
      </c>
      <c r="D111" s="29" t="s">
        <v>100</v>
      </c>
      <c r="E111" s="30">
        <v>44562</v>
      </c>
      <c r="F111" s="13"/>
      <c r="G111" s="4"/>
      <c r="H111" s="32" t="s">
        <v>109</v>
      </c>
      <c r="I111" s="31"/>
      <c r="J111" s="32" t="s">
        <v>111</v>
      </c>
      <c r="K111" s="56"/>
      <c r="L111" s="55" t="s">
        <v>118</v>
      </c>
      <c r="M111" s="56"/>
      <c r="N11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1" s="13" t="str">
        <f>CONCATENATE("F","$",Таблица_основная[[#This Row],[Первая строка массива]])</f>
        <v>F$98</v>
      </c>
      <c r="P111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11" s="13">
        <f t="shared" si="6"/>
        <v>98</v>
      </c>
      <c r="R111" s="13">
        <f>Таблица_основная[[#This Row],[Первая строка массива]]+15</f>
        <v>113</v>
      </c>
    </row>
    <row r="112" spans="1:18" ht="12.75" customHeight="1" x14ac:dyDescent="0.2">
      <c r="A112" s="13">
        <v>279</v>
      </c>
      <c r="B112" s="28">
        <v>259</v>
      </c>
      <c r="C112" s="27" t="s">
        <v>148</v>
      </c>
      <c r="D112" s="29" t="s">
        <v>100</v>
      </c>
      <c r="E112" s="30">
        <v>44562</v>
      </c>
      <c r="F112" s="13"/>
      <c r="G112" s="4"/>
      <c r="H112" s="32" t="s">
        <v>109</v>
      </c>
      <c r="I112" s="31"/>
      <c r="J112" s="32" t="s">
        <v>111</v>
      </c>
      <c r="K112" s="56"/>
      <c r="L112" s="55" t="s">
        <v>118</v>
      </c>
      <c r="M112" s="56"/>
      <c r="N11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2" s="13" t="str">
        <f>CONCATENATE("F","$",Таблица_основная[[#This Row],[Первая строка массива]])</f>
        <v>F$98</v>
      </c>
      <c r="P112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12" s="13">
        <f t="shared" si="6"/>
        <v>98</v>
      </c>
      <c r="R112" s="13">
        <f>Таблица_основная[[#This Row],[Первая строка массива]]+15</f>
        <v>113</v>
      </c>
    </row>
    <row r="113" spans="1:18" ht="12.75" customHeight="1" x14ac:dyDescent="0.2">
      <c r="A113" s="13">
        <v>280</v>
      </c>
      <c r="B113" s="28">
        <v>277</v>
      </c>
      <c r="C113" s="27" t="s">
        <v>149</v>
      </c>
      <c r="D113" s="29" t="s">
        <v>100</v>
      </c>
      <c r="E113" s="30">
        <v>44562</v>
      </c>
      <c r="F113" s="13"/>
      <c r="G113" s="4"/>
      <c r="H113" s="32" t="s">
        <v>109</v>
      </c>
      <c r="I113" s="31"/>
      <c r="J113" s="32" t="s">
        <v>111</v>
      </c>
      <c r="K113" s="56"/>
      <c r="L113" s="55" t="s">
        <v>118</v>
      </c>
      <c r="M113" s="56"/>
      <c r="N11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3" s="13" t="str">
        <f>CONCATENATE("F","$",Таблица_основная[[#This Row],[Первая строка массива]])</f>
        <v>F$98</v>
      </c>
      <c r="P113" s="13" t="str">
        <f>CONCATENATE("F","$",Таблица_основная[[#This Row],[Первая строка массива]],":","F","$",Таблица_основная[[#This Row],[Последняя строка моссива]])</f>
        <v>F$98:F$113</v>
      </c>
      <c r="Q113" s="13">
        <f t="shared" si="6"/>
        <v>98</v>
      </c>
      <c r="R113" s="13">
        <f>Таблица_основная[[#This Row],[Первая строка массива]]+15</f>
        <v>113</v>
      </c>
    </row>
    <row r="114" spans="1:18" ht="12.75" customHeight="1" x14ac:dyDescent="0.2">
      <c r="A114" s="13">
        <v>309</v>
      </c>
      <c r="B114" s="28">
        <v>16</v>
      </c>
      <c r="C114" s="27" t="s">
        <v>134</v>
      </c>
      <c r="D114" s="29" t="s">
        <v>48</v>
      </c>
      <c r="E114" s="30">
        <v>44562</v>
      </c>
      <c r="F114" s="13"/>
      <c r="G114" s="4"/>
      <c r="H114" s="32" t="s">
        <v>109</v>
      </c>
      <c r="I114" s="31"/>
      <c r="J114" s="32" t="s">
        <v>111</v>
      </c>
      <c r="K114" s="56"/>
      <c r="L114" s="55" t="s">
        <v>118</v>
      </c>
      <c r="M114" s="56"/>
      <c r="N11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4" s="13" t="str">
        <f>CONCATENATE("F","$",Таблица_основная[[#This Row],[Первая строка массива]])</f>
        <v>F$114</v>
      </c>
      <c r="P114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14" s="63">
        <f>ROW()</f>
        <v>114</v>
      </c>
      <c r="R114" s="13">
        <f>Таблица_основная[[#This Row],[Первая строка массива]]+15</f>
        <v>129</v>
      </c>
    </row>
    <row r="115" spans="1:18" ht="12.75" customHeight="1" x14ac:dyDescent="0.2">
      <c r="A115" s="13">
        <v>310</v>
      </c>
      <c r="B115" s="28">
        <v>34</v>
      </c>
      <c r="C115" s="27" t="s">
        <v>135</v>
      </c>
      <c r="D115" s="29" t="s">
        <v>48</v>
      </c>
      <c r="E115" s="30">
        <v>44562</v>
      </c>
      <c r="F115" s="13"/>
      <c r="G115" s="4"/>
      <c r="H115" s="32" t="s">
        <v>109</v>
      </c>
      <c r="I115" s="31"/>
      <c r="J115" s="32" t="s">
        <v>111</v>
      </c>
      <c r="K115" s="56"/>
      <c r="L115" s="55" t="s">
        <v>118</v>
      </c>
      <c r="M115" s="56"/>
      <c r="N11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5" s="13" t="str">
        <f>CONCATENATE("F","$",Таблица_основная[[#This Row],[Первая строка массива]])</f>
        <v>F$114</v>
      </c>
      <c r="P115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15" s="13">
        <f t="shared" ref="Q115:Q129" si="7">Q114</f>
        <v>114</v>
      </c>
      <c r="R115" s="13">
        <f>Таблица_основная[[#This Row],[Первая строка массива]]+15</f>
        <v>129</v>
      </c>
    </row>
    <row r="116" spans="1:18" ht="12.75" customHeight="1" x14ac:dyDescent="0.2">
      <c r="A116" s="13">
        <v>311</v>
      </c>
      <c r="B116" s="28">
        <v>52</v>
      </c>
      <c r="C116" s="27" t="s">
        <v>136</v>
      </c>
      <c r="D116" s="29" t="s">
        <v>48</v>
      </c>
      <c r="E116" s="30">
        <v>44562</v>
      </c>
      <c r="F116" s="13"/>
      <c r="G116" s="4"/>
      <c r="H116" s="32" t="s">
        <v>109</v>
      </c>
      <c r="I116" s="31"/>
      <c r="J116" s="32" t="s">
        <v>111</v>
      </c>
      <c r="K116" s="56"/>
      <c r="L116" s="55" t="s">
        <v>118</v>
      </c>
      <c r="M116" s="56"/>
      <c r="N11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6" s="13" t="str">
        <f>CONCATENATE("F","$",Таблица_основная[[#This Row],[Первая строка массива]])</f>
        <v>F$114</v>
      </c>
      <c r="P116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16" s="13">
        <f t="shared" si="7"/>
        <v>114</v>
      </c>
      <c r="R116" s="13">
        <f>Таблица_основная[[#This Row],[Первая строка массива]]+15</f>
        <v>129</v>
      </c>
    </row>
    <row r="117" spans="1:18" ht="12.75" customHeight="1" x14ac:dyDescent="0.2">
      <c r="A117" s="13">
        <v>312</v>
      </c>
      <c r="B117" s="28">
        <v>70</v>
      </c>
      <c r="C117" s="27" t="s">
        <v>137</v>
      </c>
      <c r="D117" s="29" t="s">
        <v>48</v>
      </c>
      <c r="E117" s="30">
        <v>44562</v>
      </c>
      <c r="F117" s="13"/>
      <c r="G117" s="4"/>
      <c r="H117" s="32" t="s">
        <v>109</v>
      </c>
      <c r="I117" s="31"/>
      <c r="J117" s="32" t="s">
        <v>111</v>
      </c>
      <c r="K117" s="56"/>
      <c r="L117" s="55" t="s">
        <v>118</v>
      </c>
      <c r="M117" s="56"/>
      <c r="N11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7" s="13" t="str">
        <f>CONCATENATE("F","$",Таблица_основная[[#This Row],[Первая строка массива]])</f>
        <v>F$114</v>
      </c>
      <c r="P117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17" s="13">
        <f t="shared" si="7"/>
        <v>114</v>
      </c>
      <c r="R117" s="13">
        <f>Таблица_основная[[#This Row],[Первая строка массива]]+15</f>
        <v>129</v>
      </c>
    </row>
    <row r="118" spans="1:18" ht="12.75" customHeight="1" x14ac:dyDescent="0.2">
      <c r="A118" s="13">
        <v>313</v>
      </c>
      <c r="B118" s="28">
        <v>88</v>
      </c>
      <c r="C118" s="27" t="s">
        <v>138</v>
      </c>
      <c r="D118" s="29" t="s">
        <v>48</v>
      </c>
      <c r="E118" s="30">
        <v>44562</v>
      </c>
      <c r="F118" s="13"/>
      <c r="G118" s="4"/>
      <c r="H118" s="32" t="s">
        <v>109</v>
      </c>
      <c r="I118" s="31"/>
      <c r="J118" s="32" t="s">
        <v>111</v>
      </c>
      <c r="K118" s="56"/>
      <c r="L118" s="55" t="s">
        <v>118</v>
      </c>
      <c r="M118" s="56"/>
      <c r="N11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8" s="13" t="str">
        <f>CONCATENATE("F","$",Таблица_основная[[#This Row],[Первая строка массива]])</f>
        <v>F$114</v>
      </c>
      <c r="P118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18" s="13">
        <f t="shared" si="7"/>
        <v>114</v>
      </c>
      <c r="R118" s="13">
        <f>Таблица_основная[[#This Row],[Первая строка массива]]+15</f>
        <v>129</v>
      </c>
    </row>
    <row r="119" spans="1:18" ht="12.75" customHeight="1" x14ac:dyDescent="0.2">
      <c r="A119" s="13">
        <v>314</v>
      </c>
      <c r="B119" s="28">
        <v>106</v>
      </c>
      <c r="C119" s="27" t="s">
        <v>139</v>
      </c>
      <c r="D119" s="29" t="s">
        <v>48</v>
      </c>
      <c r="E119" s="30">
        <v>44562</v>
      </c>
      <c r="F119" s="13"/>
      <c r="G119" s="4"/>
      <c r="H119" s="32" t="s">
        <v>109</v>
      </c>
      <c r="I119" s="31"/>
      <c r="J119" s="32" t="s">
        <v>111</v>
      </c>
      <c r="K119" s="56"/>
      <c r="L119" s="55" t="s">
        <v>118</v>
      </c>
      <c r="M119" s="56"/>
      <c r="N11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9" s="13" t="str">
        <f>CONCATENATE("F","$",Таблица_основная[[#This Row],[Первая строка массива]])</f>
        <v>F$114</v>
      </c>
      <c r="P119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19" s="13">
        <f t="shared" si="7"/>
        <v>114</v>
      </c>
      <c r="R119" s="13">
        <f>Таблица_основная[[#This Row],[Первая строка массива]]+15</f>
        <v>129</v>
      </c>
    </row>
    <row r="120" spans="1:18" ht="12.75" customHeight="1" x14ac:dyDescent="0.2">
      <c r="A120" s="13">
        <v>315</v>
      </c>
      <c r="B120" s="28">
        <v>124</v>
      </c>
      <c r="C120" s="27" t="s">
        <v>140</v>
      </c>
      <c r="D120" s="29" t="s">
        <v>48</v>
      </c>
      <c r="E120" s="30">
        <v>44562</v>
      </c>
      <c r="F120" s="13"/>
      <c r="G120" s="4"/>
      <c r="H120" s="32" t="s">
        <v>109</v>
      </c>
      <c r="I120" s="31"/>
      <c r="J120" s="32" t="s">
        <v>111</v>
      </c>
      <c r="K120" s="56"/>
      <c r="L120" s="55" t="s">
        <v>118</v>
      </c>
      <c r="M120" s="56"/>
      <c r="N12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0" s="13" t="str">
        <f>CONCATENATE("F","$",Таблица_основная[[#This Row],[Первая строка массива]])</f>
        <v>F$114</v>
      </c>
      <c r="P120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20" s="13">
        <f t="shared" si="7"/>
        <v>114</v>
      </c>
      <c r="R120" s="13">
        <f>Таблица_основная[[#This Row],[Первая строка массива]]+15</f>
        <v>129</v>
      </c>
    </row>
    <row r="121" spans="1:18" ht="12.75" customHeight="1" x14ac:dyDescent="0.2">
      <c r="A121" s="13">
        <v>316</v>
      </c>
      <c r="B121" s="28">
        <v>142</v>
      </c>
      <c r="C121" s="27" t="s">
        <v>141</v>
      </c>
      <c r="D121" s="29" t="s">
        <v>48</v>
      </c>
      <c r="E121" s="30">
        <v>44562</v>
      </c>
      <c r="F121" s="13"/>
      <c r="G121" s="4"/>
      <c r="H121" s="32" t="s">
        <v>109</v>
      </c>
      <c r="I121" s="31"/>
      <c r="J121" s="32" t="s">
        <v>111</v>
      </c>
      <c r="K121" s="56"/>
      <c r="L121" s="55" t="s">
        <v>118</v>
      </c>
      <c r="M121" s="56"/>
      <c r="N12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1" s="13" t="str">
        <f>CONCATENATE("F","$",Таблица_основная[[#This Row],[Первая строка массива]])</f>
        <v>F$114</v>
      </c>
      <c r="P121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21" s="13">
        <f t="shared" si="7"/>
        <v>114</v>
      </c>
      <c r="R121" s="13">
        <f>Таблица_основная[[#This Row],[Первая строка массива]]+15</f>
        <v>129</v>
      </c>
    </row>
    <row r="122" spans="1:18" ht="12.75" customHeight="1" x14ac:dyDescent="0.2">
      <c r="A122" s="13">
        <v>317</v>
      </c>
      <c r="B122" s="28">
        <v>160</v>
      </c>
      <c r="C122" s="27" t="s">
        <v>142</v>
      </c>
      <c r="D122" s="29" t="s">
        <v>48</v>
      </c>
      <c r="E122" s="30">
        <v>44562</v>
      </c>
      <c r="F122" s="13"/>
      <c r="G122" s="4"/>
      <c r="H122" s="32" t="s">
        <v>109</v>
      </c>
      <c r="I122" s="31"/>
      <c r="J122" s="32" t="s">
        <v>111</v>
      </c>
      <c r="K122" s="56"/>
      <c r="L122" s="55" t="s">
        <v>118</v>
      </c>
      <c r="M122" s="56"/>
      <c r="N12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2" s="13" t="str">
        <f>CONCATENATE("F","$",Таблица_основная[[#This Row],[Первая строка массива]])</f>
        <v>F$114</v>
      </c>
      <c r="P122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22" s="13">
        <f t="shared" si="7"/>
        <v>114</v>
      </c>
      <c r="R122" s="13">
        <f>Таблица_основная[[#This Row],[Первая строка массива]]+15</f>
        <v>129</v>
      </c>
    </row>
    <row r="123" spans="1:18" ht="12.75" customHeight="1" x14ac:dyDescent="0.2">
      <c r="A123" s="13">
        <v>318</v>
      </c>
      <c r="B123" s="28">
        <v>178</v>
      </c>
      <c r="C123" s="27" t="s">
        <v>143</v>
      </c>
      <c r="D123" s="29" t="s">
        <v>48</v>
      </c>
      <c r="E123" s="30">
        <v>44562</v>
      </c>
      <c r="F123" s="13"/>
      <c r="G123" s="4"/>
      <c r="H123" s="32" t="s">
        <v>109</v>
      </c>
      <c r="I123" s="31"/>
      <c r="J123" s="32" t="s">
        <v>111</v>
      </c>
      <c r="K123" s="56"/>
      <c r="L123" s="55" t="s">
        <v>118</v>
      </c>
      <c r="M123" s="56"/>
      <c r="N12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3" s="13" t="str">
        <f>CONCATENATE("F","$",Таблица_основная[[#This Row],[Первая строка массива]])</f>
        <v>F$114</v>
      </c>
      <c r="P123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23" s="13">
        <f t="shared" si="7"/>
        <v>114</v>
      </c>
      <c r="R123" s="13">
        <f>Таблица_основная[[#This Row],[Первая строка массива]]+15</f>
        <v>129</v>
      </c>
    </row>
    <row r="124" spans="1:18" ht="12.75" customHeight="1" x14ac:dyDescent="0.2">
      <c r="A124" s="13">
        <v>319</v>
      </c>
      <c r="B124" s="28">
        <v>196</v>
      </c>
      <c r="C124" s="27" t="s">
        <v>144</v>
      </c>
      <c r="D124" s="29" t="s">
        <v>48</v>
      </c>
      <c r="E124" s="30">
        <v>44562</v>
      </c>
      <c r="F124" s="13"/>
      <c r="G124" s="4"/>
      <c r="H124" s="32" t="s">
        <v>109</v>
      </c>
      <c r="I124" s="31"/>
      <c r="J124" s="32" t="s">
        <v>111</v>
      </c>
      <c r="K124" s="56"/>
      <c r="L124" s="55" t="s">
        <v>118</v>
      </c>
      <c r="M124" s="56"/>
      <c r="N12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4" s="13" t="str">
        <f>CONCATENATE("F","$",Таблица_основная[[#This Row],[Первая строка массива]])</f>
        <v>F$114</v>
      </c>
      <c r="P124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24" s="13">
        <f t="shared" si="7"/>
        <v>114</v>
      </c>
      <c r="R124" s="13">
        <f>Таблица_основная[[#This Row],[Первая строка массива]]+15</f>
        <v>129</v>
      </c>
    </row>
    <row r="125" spans="1:18" ht="12.75" customHeight="1" x14ac:dyDescent="0.2">
      <c r="A125" s="13">
        <v>320</v>
      </c>
      <c r="B125" s="28">
        <v>214</v>
      </c>
      <c r="C125" s="27" t="s">
        <v>145</v>
      </c>
      <c r="D125" s="29" t="s">
        <v>48</v>
      </c>
      <c r="E125" s="30">
        <v>44562</v>
      </c>
      <c r="F125" s="13"/>
      <c r="G125" s="4"/>
      <c r="H125" s="32" t="s">
        <v>109</v>
      </c>
      <c r="I125" s="31"/>
      <c r="J125" s="32" t="s">
        <v>111</v>
      </c>
      <c r="K125" s="56"/>
      <c r="L125" s="55" t="s">
        <v>118</v>
      </c>
      <c r="M125" s="56"/>
      <c r="N12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5" s="13" t="str">
        <f>CONCATENATE("F","$",Таблица_основная[[#This Row],[Первая строка массива]])</f>
        <v>F$114</v>
      </c>
      <c r="P125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25" s="13">
        <f t="shared" si="7"/>
        <v>114</v>
      </c>
      <c r="R125" s="13">
        <f>Таблица_основная[[#This Row],[Первая строка массива]]+15</f>
        <v>129</v>
      </c>
    </row>
    <row r="126" spans="1:18" ht="12.75" customHeight="1" x14ac:dyDescent="0.2">
      <c r="A126" s="13">
        <v>321</v>
      </c>
      <c r="B126" s="28">
        <v>232</v>
      </c>
      <c r="C126" s="27" t="s">
        <v>146</v>
      </c>
      <c r="D126" s="29" t="s">
        <v>48</v>
      </c>
      <c r="E126" s="30">
        <v>44562</v>
      </c>
      <c r="F126" s="13"/>
      <c r="G126" s="4"/>
      <c r="H126" s="32" t="s">
        <v>109</v>
      </c>
      <c r="I126" s="31"/>
      <c r="J126" s="32" t="s">
        <v>111</v>
      </c>
      <c r="K126" s="56"/>
      <c r="L126" s="55" t="s">
        <v>118</v>
      </c>
      <c r="M126" s="56"/>
      <c r="N12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6" s="13" t="str">
        <f>CONCATENATE("F","$",Таблица_основная[[#This Row],[Первая строка массива]])</f>
        <v>F$114</v>
      </c>
      <c r="P126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26" s="13">
        <f t="shared" si="7"/>
        <v>114</v>
      </c>
      <c r="R126" s="13">
        <f>Таблица_основная[[#This Row],[Первая строка массива]]+15</f>
        <v>129</v>
      </c>
    </row>
    <row r="127" spans="1:18" ht="12.75" customHeight="1" x14ac:dyDescent="0.2">
      <c r="A127" s="13">
        <v>322</v>
      </c>
      <c r="B127" s="28">
        <v>250</v>
      </c>
      <c r="C127" s="27" t="s">
        <v>147</v>
      </c>
      <c r="D127" s="29" t="s">
        <v>48</v>
      </c>
      <c r="E127" s="30">
        <v>44562</v>
      </c>
      <c r="F127" s="13"/>
      <c r="G127" s="4"/>
      <c r="H127" s="32" t="s">
        <v>109</v>
      </c>
      <c r="I127" s="31"/>
      <c r="J127" s="32" t="s">
        <v>111</v>
      </c>
      <c r="K127" s="56"/>
      <c r="L127" s="55" t="s">
        <v>118</v>
      </c>
      <c r="M127" s="56"/>
      <c r="N12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7" s="13" t="str">
        <f>CONCATENATE("F","$",Таблица_основная[[#This Row],[Первая строка массива]])</f>
        <v>F$114</v>
      </c>
      <c r="P127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27" s="13">
        <f t="shared" si="7"/>
        <v>114</v>
      </c>
      <c r="R127" s="13">
        <f>Таблица_основная[[#This Row],[Первая строка массива]]+15</f>
        <v>129</v>
      </c>
    </row>
    <row r="128" spans="1:18" ht="12.75" customHeight="1" x14ac:dyDescent="0.2">
      <c r="A128" s="13">
        <v>323</v>
      </c>
      <c r="B128" s="28">
        <v>268</v>
      </c>
      <c r="C128" s="27" t="s">
        <v>148</v>
      </c>
      <c r="D128" s="29" t="s">
        <v>48</v>
      </c>
      <c r="E128" s="30">
        <v>44562</v>
      </c>
      <c r="F128" s="13"/>
      <c r="G128" s="4"/>
      <c r="H128" s="32" t="s">
        <v>109</v>
      </c>
      <c r="I128" s="31"/>
      <c r="J128" s="32" t="s">
        <v>111</v>
      </c>
      <c r="K128" s="56"/>
      <c r="L128" s="55" t="s">
        <v>118</v>
      </c>
      <c r="M128" s="56"/>
      <c r="N12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8" s="13" t="str">
        <f>CONCATENATE("F","$",Таблица_основная[[#This Row],[Первая строка массива]])</f>
        <v>F$114</v>
      </c>
      <c r="P128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28" s="13">
        <f t="shared" si="7"/>
        <v>114</v>
      </c>
      <c r="R128" s="13">
        <f>Таблица_основная[[#This Row],[Первая строка массива]]+15</f>
        <v>129</v>
      </c>
    </row>
    <row r="129" spans="1:18" ht="12.75" customHeight="1" x14ac:dyDescent="0.2">
      <c r="A129" s="13">
        <v>324</v>
      </c>
      <c r="B129" s="28">
        <v>286</v>
      </c>
      <c r="C129" s="27" t="s">
        <v>149</v>
      </c>
      <c r="D129" s="29" t="s">
        <v>48</v>
      </c>
      <c r="E129" s="30">
        <v>44562</v>
      </c>
      <c r="F129" s="13"/>
      <c r="G129" s="4"/>
      <c r="H129" s="32" t="s">
        <v>109</v>
      </c>
      <c r="I129" s="31"/>
      <c r="J129" s="32" t="s">
        <v>111</v>
      </c>
      <c r="K129" s="56"/>
      <c r="L129" s="55" t="s">
        <v>118</v>
      </c>
      <c r="M129" s="56"/>
      <c r="N12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9" s="13" t="str">
        <f>CONCATENATE("F","$",Таблица_основная[[#This Row],[Первая строка массива]])</f>
        <v>F$114</v>
      </c>
      <c r="P129" s="13" t="str">
        <f>CONCATENATE("F","$",Таблица_основная[[#This Row],[Первая строка массива]],":","F","$",Таблица_основная[[#This Row],[Последняя строка моссива]])</f>
        <v>F$114:F$129</v>
      </c>
      <c r="Q129" s="13">
        <f t="shared" si="7"/>
        <v>114</v>
      </c>
      <c r="R129" s="13">
        <f>Таблица_основная[[#This Row],[Первая строка массива]]+15</f>
        <v>129</v>
      </c>
    </row>
    <row r="130" spans="1:18" ht="12.75" customHeight="1" x14ac:dyDescent="0.2">
      <c r="A130" s="13">
        <v>353</v>
      </c>
      <c r="B130" s="28">
        <v>6</v>
      </c>
      <c r="C130" s="27" t="s">
        <v>134</v>
      </c>
      <c r="D130" s="29" t="s">
        <v>101</v>
      </c>
      <c r="E130" s="30">
        <v>44562</v>
      </c>
      <c r="F130" s="13"/>
      <c r="G130" s="4"/>
      <c r="H130" s="32" t="s">
        <v>109</v>
      </c>
      <c r="I130" s="31"/>
      <c r="J130" s="32" t="s">
        <v>111</v>
      </c>
      <c r="K130" s="56"/>
      <c r="L130" s="55" t="s">
        <v>118</v>
      </c>
      <c r="M130" s="56"/>
      <c r="N13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0" s="13" t="str">
        <f>CONCATENATE("F","$",Таблица_основная[[#This Row],[Первая строка массива]])</f>
        <v>F$130</v>
      </c>
      <c r="P130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30" s="63">
        <f>ROW()</f>
        <v>130</v>
      </c>
      <c r="R130" s="13">
        <f>Таблица_основная[[#This Row],[Первая строка массива]]+15</f>
        <v>145</v>
      </c>
    </row>
    <row r="131" spans="1:18" ht="12.75" customHeight="1" x14ac:dyDescent="0.2">
      <c r="A131" s="13">
        <v>354</v>
      </c>
      <c r="B131" s="28">
        <v>24</v>
      </c>
      <c r="C131" s="27" t="s">
        <v>135</v>
      </c>
      <c r="D131" s="29" t="s">
        <v>101</v>
      </c>
      <c r="E131" s="30">
        <v>44562</v>
      </c>
      <c r="F131" s="13"/>
      <c r="G131" s="4"/>
      <c r="H131" s="32" t="s">
        <v>109</v>
      </c>
      <c r="I131" s="31"/>
      <c r="J131" s="32" t="s">
        <v>111</v>
      </c>
      <c r="K131" s="56"/>
      <c r="L131" s="55" t="s">
        <v>118</v>
      </c>
      <c r="M131" s="56"/>
      <c r="N13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1" s="13" t="str">
        <f>CONCATENATE("F","$",Таблица_основная[[#This Row],[Первая строка массива]])</f>
        <v>F$130</v>
      </c>
      <c r="P131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31" s="13">
        <f t="shared" ref="Q131:Q145" si="8">Q130</f>
        <v>130</v>
      </c>
      <c r="R131" s="13">
        <f>Таблица_основная[[#This Row],[Первая строка массива]]+15</f>
        <v>145</v>
      </c>
    </row>
    <row r="132" spans="1:18" ht="12.75" customHeight="1" x14ac:dyDescent="0.2">
      <c r="A132" s="13">
        <v>355</v>
      </c>
      <c r="B132" s="28">
        <v>42</v>
      </c>
      <c r="C132" s="27" t="s">
        <v>136</v>
      </c>
      <c r="D132" s="29" t="s">
        <v>101</v>
      </c>
      <c r="E132" s="30">
        <v>44562</v>
      </c>
      <c r="F132" s="13"/>
      <c r="G132" s="4"/>
      <c r="H132" s="32" t="s">
        <v>109</v>
      </c>
      <c r="I132" s="31"/>
      <c r="J132" s="32" t="s">
        <v>111</v>
      </c>
      <c r="K132" s="56"/>
      <c r="L132" s="55" t="s">
        <v>118</v>
      </c>
      <c r="M132" s="56"/>
      <c r="N13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2" s="13" t="str">
        <f>CONCATENATE("F","$",Таблица_основная[[#This Row],[Первая строка массива]])</f>
        <v>F$130</v>
      </c>
      <c r="P132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32" s="13">
        <f t="shared" si="8"/>
        <v>130</v>
      </c>
      <c r="R132" s="13">
        <f>Таблица_основная[[#This Row],[Первая строка массива]]+15</f>
        <v>145</v>
      </c>
    </row>
    <row r="133" spans="1:18" ht="12.75" customHeight="1" x14ac:dyDescent="0.2">
      <c r="A133" s="13">
        <v>356</v>
      </c>
      <c r="B133" s="28">
        <v>60</v>
      </c>
      <c r="C133" s="27" t="s">
        <v>137</v>
      </c>
      <c r="D133" s="29" t="s">
        <v>101</v>
      </c>
      <c r="E133" s="30">
        <v>44562</v>
      </c>
      <c r="F133" s="13"/>
      <c r="G133" s="4"/>
      <c r="H133" s="32" t="s">
        <v>109</v>
      </c>
      <c r="I133" s="31"/>
      <c r="J133" s="32" t="s">
        <v>111</v>
      </c>
      <c r="K133" s="56"/>
      <c r="L133" s="55" t="s">
        <v>118</v>
      </c>
      <c r="M133" s="56"/>
      <c r="N13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3" s="13" t="str">
        <f>CONCATENATE("F","$",Таблица_основная[[#This Row],[Первая строка массива]])</f>
        <v>F$130</v>
      </c>
      <c r="P133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33" s="13">
        <f t="shared" si="8"/>
        <v>130</v>
      </c>
      <c r="R133" s="13">
        <f>Таблица_основная[[#This Row],[Первая строка массива]]+15</f>
        <v>145</v>
      </c>
    </row>
    <row r="134" spans="1:18" ht="12.75" customHeight="1" x14ac:dyDescent="0.2">
      <c r="A134" s="13">
        <v>357</v>
      </c>
      <c r="B134" s="28">
        <v>78</v>
      </c>
      <c r="C134" s="27" t="s">
        <v>138</v>
      </c>
      <c r="D134" s="29" t="s">
        <v>101</v>
      </c>
      <c r="E134" s="30">
        <v>44562</v>
      </c>
      <c r="F134" s="13"/>
      <c r="G134" s="4"/>
      <c r="H134" s="32" t="s">
        <v>109</v>
      </c>
      <c r="I134" s="31"/>
      <c r="J134" s="32" t="s">
        <v>111</v>
      </c>
      <c r="K134" s="56"/>
      <c r="L134" s="55" t="s">
        <v>118</v>
      </c>
      <c r="M134" s="56"/>
      <c r="N13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4" s="13" t="str">
        <f>CONCATENATE("F","$",Таблица_основная[[#This Row],[Первая строка массива]])</f>
        <v>F$130</v>
      </c>
      <c r="P134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34" s="13">
        <f t="shared" si="8"/>
        <v>130</v>
      </c>
      <c r="R134" s="13">
        <f>Таблица_основная[[#This Row],[Первая строка массива]]+15</f>
        <v>145</v>
      </c>
    </row>
    <row r="135" spans="1:18" ht="12.75" customHeight="1" x14ac:dyDescent="0.2">
      <c r="A135" s="13">
        <v>358</v>
      </c>
      <c r="B135" s="28">
        <v>96</v>
      </c>
      <c r="C135" s="27" t="s">
        <v>139</v>
      </c>
      <c r="D135" s="29" t="s">
        <v>101</v>
      </c>
      <c r="E135" s="30">
        <v>44562</v>
      </c>
      <c r="F135" s="13"/>
      <c r="G135" s="4"/>
      <c r="H135" s="32" t="s">
        <v>109</v>
      </c>
      <c r="I135" s="31"/>
      <c r="J135" s="32" t="s">
        <v>111</v>
      </c>
      <c r="K135" s="56"/>
      <c r="L135" s="55" t="s">
        <v>118</v>
      </c>
      <c r="M135" s="56"/>
      <c r="N13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5" s="13" t="str">
        <f>CONCATENATE("F","$",Таблица_основная[[#This Row],[Первая строка массива]])</f>
        <v>F$130</v>
      </c>
      <c r="P135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35" s="13">
        <f t="shared" si="8"/>
        <v>130</v>
      </c>
      <c r="R135" s="13">
        <f>Таблица_основная[[#This Row],[Первая строка массива]]+15</f>
        <v>145</v>
      </c>
    </row>
    <row r="136" spans="1:18" ht="12.75" customHeight="1" x14ac:dyDescent="0.2">
      <c r="A136" s="13">
        <v>359</v>
      </c>
      <c r="B136" s="28">
        <v>114</v>
      </c>
      <c r="C136" s="27" t="s">
        <v>140</v>
      </c>
      <c r="D136" s="29" t="s">
        <v>101</v>
      </c>
      <c r="E136" s="30">
        <v>44562</v>
      </c>
      <c r="F136" s="13"/>
      <c r="G136" s="4"/>
      <c r="H136" s="32" t="s">
        <v>109</v>
      </c>
      <c r="I136" s="31"/>
      <c r="J136" s="32" t="s">
        <v>111</v>
      </c>
      <c r="K136" s="56"/>
      <c r="L136" s="55" t="s">
        <v>118</v>
      </c>
      <c r="M136" s="56"/>
      <c r="N13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6" s="13" t="str">
        <f>CONCATENATE("F","$",Таблица_основная[[#This Row],[Первая строка массива]])</f>
        <v>F$130</v>
      </c>
      <c r="P136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36" s="13">
        <f t="shared" si="8"/>
        <v>130</v>
      </c>
      <c r="R136" s="13">
        <f>Таблица_основная[[#This Row],[Первая строка массива]]+15</f>
        <v>145</v>
      </c>
    </row>
    <row r="137" spans="1:18" ht="12.75" customHeight="1" x14ac:dyDescent="0.2">
      <c r="A137" s="13">
        <v>360</v>
      </c>
      <c r="B137" s="28">
        <v>132</v>
      </c>
      <c r="C137" s="27" t="s">
        <v>141</v>
      </c>
      <c r="D137" s="29" t="s">
        <v>101</v>
      </c>
      <c r="E137" s="30">
        <v>44562</v>
      </c>
      <c r="F137" s="13"/>
      <c r="G137" s="4"/>
      <c r="H137" s="32" t="s">
        <v>109</v>
      </c>
      <c r="I137" s="31"/>
      <c r="J137" s="32" t="s">
        <v>111</v>
      </c>
      <c r="K137" s="56"/>
      <c r="L137" s="55" t="s">
        <v>118</v>
      </c>
      <c r="M137" s="56"/>
      <c r="N13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7" s="13" t="str">
        <f>CONCATENATE("F","$",Таблица_основная[[#This Row],[Первая строка массива]])</f>
        <v>F$130</v>
      </c>
      <c r="P137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37" s="13">
        <f t="shared" si="8"/>
        <v>130</v>
      </c>
      <c r="R137" s="13">
        <f>Таблица_основная[[#This Row],[Первая строка массива]]+15</f>
        <v>145</v>
      </c>
    </row>
    <row r="138" spans="1:18" ht="12.75" customHeight="1" x14ac:dyDescent="0.2">
      <c r="A138" s="13">
        <v>361</v>
      </c>
      <c r="B138" s="28">
        <v>150</v>
      </c>
      <c r="C138" s="27" t="s">
        <v>142</v>
      </c>
      <c r="D138" s="29" t="s">
        <v>101</v>
      </c>
      <c r="E138" s="30">
        <v>44562</v>
      </c>
      <c r="F138" s="13"/>
      <c r="G138" s="4"/>
      <c r="H138" s="32" t="s">
        <v>109</v>
      </c>
      <c r="I138" s="31"/>
      <c r="J138" s="32" t="s">
        <v>111</v>
      </c>
      <c r="K138" s="56"/>
      <c r="L138" s="55" t="s">
        <v>118</v>
      </c>
      <c r="M138" s="56"/>
      <c r="N13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8" s="13" t="str">
        <f>CONCATENATE("F","$",Таблица_основная[[#This Row],[Первая строка массива]])</f>
        <v>F$130</v>
      </c>
      <c r="P138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38" s="13">
        <f t="shared" si="8"/>
        <v>130</v>
      </c>
      <c r="R138" s="13">
        <f>Таблица_основная[[#This Row],[Первая строка массива]]+15</f>
        <v>145</v>
      </c>
    </row>
    <row r="139" spans="1:18" ht="12.75" customHeight="1" x14ac:dyDescent="0.2">
      <c r="A139" s="13">
        <v>362</v>
      </c>
      <c r="B139" s="28">
        <v>168</v>
      </c>
      <c r="C139" s="27" t="s">
        <v>143</v>
      </c>
      <c r="D139" s="29" t="s">
        <v>101</v>
      </c>
      <c r="E139" s="30">
        <v>44562</v>
      </c>
      <c r="F139" s="13"/>
      <c r="G139" s="4"/>
      <c r="H139" s="32" t="s">
        <v>109</v>
      </c>
      <c r="I139" s="31"/>
      <c r="J139" s="32" t="s">
        <v>111</v>
      </c>
      <c r="K139" s="56"/>
      <c r="L139" s="55" t="s">
        <v>118</v>
      </c>
      <c r="M139" s="56"/>
      <c r="N13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9" s="13" t="str">
        <f>CONCATENATE("F","$",Таблица_основная[[#This Row],[Первая строка массива]])</f>
        <v>F$130</v>
      </c>
      <c r="P139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39" s="13">
        <f t="shared" si="8"/>
        <v>130</v>
      </c>
      <c r="R139" s="13">
        <f>Таблица_основная[[#This Row],[Первая строка массива]]+15</f>
        <v>145</v>
      </c>
    </row>
    <row r="140" spans="1:18" ht="12.75" customHeight="1" x14ac:dyDescent="0.2">
      <c r="A140" s="13">
        <v>363</v>
      </c>
      <c r="B140" s="28">
        <v>186</v>
      </c>
      <c r="C140" s="27" t="s">
        <v>144</v>
      </c>
      <c r="D140" s="29" t="s">
        <v>101</v>
      </c>
      <c r="E140" s="30">
        <v>44562</v>
      </c>
      <c r="F140" s="13"/>
      <c r="G140" s="4"/>
      <c r="H140" s="32" t="s">
        <v>109</v>
      </c>
      <c r="I140" s="31"/>
      <c r="J140" s="32" t="s">
        <v>111</v>
      </c>
      <c r="K140" s="56"/>
      <c r="L140" s="55" t="s">
        <v>118</v>
      </c>
      <c r="M140" s="56"/>
      <c r="N14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40" s="13" t="str">
        <f>CONCATENATE("F","$",Таблица_основная[[#This Row],[Первая строка массива]])</f>
        <v>F$130</v>
      </c>
      <c r="P140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40" s="13">
        <f t="shared" si="8"/>
        <v>130</v>
      </c>
      <c r="R140" s="13">
        <f>Таблица_основная[[#This Row],[Первая строка массива]]+15</f>
        <v>145</v>
      </c>
    </row>
    <row r="141" spans="1:18" ht="12.75" customHeight="1" x14ac:dyDescent="0.2">
      <c r="A141" s="13">
        <v>364</v>
      </c>
      <c r="B141" s="28">
        <v>204</v>
      </c>
      <c r="C141" s="27" t="s">
        <v>145</v>
      </c>
      <c r="D141" s="29" t="s">
        <v>101</v>
      </c>
      <c r="E141" s="30">
        <v>44562</v>
      </c>
      <c r="F141" s="13"/>
      <c r="G141" s="4"/>
      <c r="H141" s="32" t="s">
        <v>109</v>
      </c>
      <c r="I141" s="31"/>
      <c r="J141" s="32" t="s">
        <v>111</v>
      </c>
      <c r="K141" s="56"/>
      <c r="L141" s="55" t="s">
        <v>118</v>
      </c>
      <c r="M141" s="56"/>
      <c r="N14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41" s="13" t="str">
        <f>CONCATENATE("F","$",Таблица_основная[[#This Row],[Первая строка массива]])</f>
        <v>F$130</v>
      </c>
      <c r="P141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41" s="13">
        <f t="shared" si="8"/>
        <v>130</v>
      </c>
      <c r="R141" s="13">
        <f>Таблица_основная[[#This Row],[Первая строка массива]]+15</f>
        <v>145</v>
      </c>
    </row>
    <row r="142" spans="1:18" ht="12.75" customHeight="1" x14ac:dyDescent="0.2">
      <c r="A142" s="13">
        <v>365</v>
      </c>
      <c r="B142" s="28">
        <v>222</v>
      </c>
      <c r="C142" s="27" t="s">
        <v>146</v>
      </c>
      <c r="D142" s="29" t="s">
        <v>101</v>
      </c>
      <c r="E142" s="30">
        <v>44562</v>
      </c>
      <c r="F142" s="13"/>
      <c r="G142" s="4"/>
      <c r="H142" s="32" t="s">
        <v>109</v>
      </c>
      <c r="I142" s="31"/>
      <c r="J142" s="32" t="s">
        <v>111</v>
      </c>
      <c r="K142" s="56"/>
      <c r="L142" s="55" t="s">
        <v>118</v>
      </c>
      <c r="M142" s="56"/>
      <c r="N14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42" s="13" t="str">
        <f>CONCATENATE("F","$",Таблица_основная[[#This Row],[Первая строка массива]])</f>
        <v>F$130</v>
      </c>
      <c r="P142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42" s="13">
        <f t="shared" si="8"/>
        <v>130</v>
      </c>
      <c r="R142" s="13">
        <f>Таблица_основная[[#This Row],[Первая строка массива]]+15</f>
        <v>145</v>
      </c>
    </row>
    <row r="143" spans="1:18" ht="12.75" customHeight="1" x14ac:dyDescent="0.2">
      <c r="A143" s="13">
        <v>366</v>
      </c>
      <c r="B143" s="28">
        <v>240</v>
      </c>
      <c r="C143" s="27" t="s">
        <v>147</v>
      </c>
      <c r="D143" s="29" t="s">
        <v>101</v>
      </c>
      <c r="E143" s="30">
        <v>44562</v>
      </c>
      <c r="F143" s="13"/>
      <c r="G143" s="4"/>
      <c r="H143" s="32" t="s">
        <v>109</v>
      </c>
      <c r="I143" s="31"/>
      <c r="J143" s="32" t="s">
        <v>111</v>
      </c>
      <c r="K143" s="56"/>
      <c r="L143" s="55" t="s">
        <v>118</v>
      </c>
      <c r="M143" s="56"/>
      <c r="N14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43" s="13" t="str">
        <f>CONCATENATE("F","$",Таблица_основная[[#This Row],[Первая строка массива]])</f>
        <v>F$130</v>
      </c>
      <c r="P143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43" s="13">
        <f t="shared" si="8"/>
        <v>130</v>
      </c>
      <c r="R143" s="13">
        <f>Таблица_основная[[#This Row],[Первая строка массива]]+15</f>
        <v>145</v>
      </c>
    </row>
    <row r="144" spans="1:18" ht="12.75" customHeight="1" x14ac:dyDescent="0.2">
      <c r="A144" s="13">
        <v>367</v>
      </c>
      <c r="B144" s="28">
        <v>258</v>
      </c>
      <c r="C144" s="27" t="s">
        <v>148</v>
      </c>
      <c r="D144" s="29" t="s">
        <v>101</v>
      </c>
      <c r="E144" s="30">
        <v>44562</v>
      </c>
      <c r="F144" s="13"/>
      <c r="G144" s="4"/>
      <c r="H144" s="32" t="s">
        <v>109</v>
      </c>
      <c r="I144" s="31"/>
      <c r="J144" s="32" t="s">
        <v>111</v>
      </c>
      <c r="K144" s="56"/>
      <c r="L144" s="55" t="s">
        <v>118</v>
      </c>
      <c r="M144" s="56"/>
      <c r="N14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44" s="13" t="str">
        <f>CONCATENATE("F","$",Таблица_основная[[#This Row],[Первая строка массива]])</f>
        <v>F$130</v>
      </c>
      <c r="P144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44" s="13">
        <f t="shared" si="8"/>
        <v>130</v>
      </c>
      <c r="R144" s="13">
        <f>Таблица_основная[[#This Row],[Первая строка массива]]+15</f>
        <v>145</v>
      </c>
    </row>
    <row r="145" spans="1:18" ht="12.75" customHeight="1" x14ac:dyDescent="0.2">
      <c r="A145" s="13">
        <v>368</v>
      </c>
      <c r="B145" s="28">
        <v>276</v>
      </c>
      <c r="C145" s="27" t="s">
        <v>149</v>
      </c>
      <c r="D145" s="29" t="s">
        <v>101</v>
      </c>
      <c r="E145" s="30">
        <v>44562</v>
      </c>
      <c r="F145" s="13"/>
      <c r="G145" s="4"/>
      <c r="H145" s="32" t="s">
        <v>109</v>
      </c>
      <c r="I145" s="31"/>
      <c r="J145" s="32" t="s">
        <v>111</v>
      </c>
      <c r="K145" s="56"/>
      <c r="L145" s="55" t="s">
        <v>118</v>
      </c>
      <c r="M145" s="56"/>
      <c r="N14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45" s="13" t="str">
        <f>CONCATENATE("F","$",Таблица_основная[[#This Row],[Первая строка массива]])</f>
        <v>F$130</v>
      </c>
      <c r="P145" s="13" t="str">
        <f>CONCATENATE("F","$",Таблица_основная[[#This Row],[Первая строка массива]],":","F","$",Таблица_основная[[#This Row],[Последняя строка моссива]])</f>
        <v>F$130:F$145</v>
      </c>
      <c r="Q145" s="13">
        <f t="shared" si="8"/>
        <v>130</v>
      </c>
      <c r="R145" s="13">
        <f>Таблица_основная[[#This Row],[Первая строка массива]]+15</f>
        <v>145</v>
      </c>
    </row>
    <row r="146" spans="1:18" ht="12.75" customHeight="1" x14ac:dyDescent="0.2">
      <c r="A146" s="13">
        <v>397</v>
      </c>
      <c r="B146" s="28">
        <v>14</v>
      </c>
      <c r="C146" s="27" t="s">
        <v>134</v>
      </c>
      <c r="D146" s="29" t="s">
        <v>102</v>
      </c>
      <c r="E146" s="30">
        <v>44562</v>
      </c>
      <c r="F146" s="13"/>
      <c r="G146" s="4"/>
      <c r="H146" s="32" t="s">
        <v>109</v>
      </c>
      <c r="I146" s="31"/>
      <c r="J146" s="32" t="s">
        <v>111</v>
      </c>
      <c r="K146" s="56"/>
      <c r="L146" s="55" t="s">
        <v>118</v>
      </c>
      <c r="M146" s="56"/>
      <c r="N14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46" s="13" t="str">
        <f>CONCATENATE("F","$",Таблица_основная[[#This Row],[Первая строка массива]])</f>
        <v>F$146</v>
      </c>
      <c r="P146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46" s="63">
        <f>ROW()</f>
        <v>146</v>
      </c>
      <c r="R146" s="13">
        <f>Таблица_основная[[#This Row],[Первая строка массива]]+15</f>
        <v>161</v>
      </c>
    </row>
    <row r="147" spans="1:18" ht="12.75" customHeight="1" x14ac:dyDescent="0.2">
      <c r="A147" s="13">
        <v>398</v>
      </c>
      <c r="B147" s="28">
        <v>32</v>
      </c>
      <c r="C147" s="27" t="s">
        <v>135</v>
      </c>
      <c r="D147" s="29" t="s">
        <v>102</v>
      </c>
      <c r="E147" s="30">
        <v>44562</v>
      </c>
      <c r="F147" s="13"/>
      <c r="G147" s="4"/>
      <c r="H147" s="32" t="s">
        <v>109</v>
      </c>
      <c r="I147" s="31"/>
      <c r="J147" s="32" t="s">
        <v>111</v>
      </c>
      <c r="K147" s="56"/>
      <c r="L147" s="55" t="s">
        <v>118</v>
      </c>
      <c r="M147" s="56"/>
      <c r="N14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47" s="13" t="str">
        <f>CONCATENATE("F","$",Таблица_основная[[#This Row],[Первая строка массива]])</f>
        <v>F$146</v>
      </c>
      <c r="P147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47" s="13">
        <f t="shared" ref="Q147:Q161" si="9">Q146</f>
        <v>146</v>
      </c>
      <c r="R147" s="13">
        <f>Таблица_основная[[#This Row],[Первая строка массива]]+15</f>
        <v>161</v>
      </c>
    </row>
    <row r="148" spans="1:18" ht="12.75" customHeight="1" x14ac:dyDescent="0.2">
      <c r="A148" s="13">
        <v>399</v>
      </c>
      <c r="B148" s="28">
        <v>50</v>
      </c>
      <c r="C148" s="27" t="s">
        <v>136</v>
      </c>
      <c r="D148" s="29" t="s">
        <v>102</v>
      </c>
      <c r="E148" s="30">
        <v>44562</v>
      </c>
      <c r="F148" s="13"/>
      <c r="G148" s="4"/>
      <c r="H148" s="32" t="s">
        <v>109</v>
      </c>
      <c r="I148" s="31"/>
      <c r="J148" s="32" t="s">
        <v>111</v>
      </c>
      <c r="K148" s="56"/>
      <c r="L148" s="55" t="s">
        <v>118</v>
      </c>
      <c r="M148" s="56"/>
      <c r="N14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48" s="13" t="str">
        <f>CONCATENATE("F","$",Таблица_основная[[#This Row],[Первая строка массива]])</f>
        <v>F$146</v>
      </c>
      <c r="P148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48" s="13">
        <f t="shared" si="9"/>
        <v>146</v>
      </c>
      <c r="R148" s="13">
        <f>Таблица_основная[[#This Row],[Первая строка массива]]+15</f>
        <v>161</v>
      </c>
    </row>
    <row r="149" spans="1:18" ht="12.75" customHeight="1" x14ac:dyDescent="0.2">
      <c r="A149" s="13">
        <v>400</v>
      </c>
      <c r="B149" s="28">
        <v>68</v>
      </c>
      <c r="C149" s="27" t="s">
        <v>137</v>
      </c>
      <c r="D149" s="29" t="s">
        <v>102</v>
      </c>
      <c r="E149" s="30">
        <v>44562</v>
      </c>
      <c r="F149" s="13"/>
      <c r="G149" s="4"/>
      <c r="H149" s="32" t="s">
        <v>109</v>
      </c>
      <c r="I149" s="31"/>
      <c r="J149" s="32" t="s">
        <v>111</v>
      </c>
      <c r="K149" s="56"/>
      <c r="L149" s="55" t="s">
        <v>118</v>
      </c>
      <c r="M149" s="56"/>
      <c r="N14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49" s="13" t="str">
        <f>CONCATENATE("F","$",Таблица_основная[[#This Row],[Первая строка массива]])</f>
        <v>F$146</v>
      </c>
      <c r="P149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49" s="13">
        <f t="shared" si="9"/>
        <v>146</v>
      </c>
      <c r="R149" s="13">
        <f>Таблица_основная[[#This Row],[Первая строка массива]]+15</f>
        <v>161</v>
      </c>
    </row>
    <row r="150" spans="1:18" ht="12.75" customHeight="1" x14ac:dyDescent="0.2">
      <c r="A150" s="13">
        <v>401</v>
      </c>
      <c r="B150" s="28">
        <v>86</v>
      </c>
      <c r="C150" s="27" t="s">
        <v>138</v>
      </c>
      <c r="D150" s="29" t="s">
        <v>102</v>
      </c>
      <c r="E150" s="30">
        <v>44562</v>
      </c>
      <c r="F150" s="13"/>
      <c r="G150" s="4"/>
      <c r="H150" s="32" t="s">
        <v>109</v>
      </c>
      <c r="I150" s="31"/>
      <c r="J150" s="32" t="s">
        <v>111</v>
      </c>
      <c r="K150" s="56"/>
      <c r="L150" s="55" t="s">
        <v>118</v>
      </c>
      <c r="M150" s="56"/>
      <c r="N15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50" s="13" t="str">
        <f>CONCATENATE("F","$",Таблица_основная[[#This Row],[Первая строка массива]])</f>
        <v>F$146</v>
      </c>
      <c r="P150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50" s="13">
        <f t="shared" si="9"/>
        <v>146</v>
      </c>
      <c r="R150" s="13">
        <f>Таблица_основная[[#This Row],[Первая строка массива]]+15</f>
        <v>161</v>
      </c>
    </row>
    <row r="151" spans="1:18" ht="12.75" customHeight="1" x14ac:dyDescent="0.2">
      <c r="A151" s="13">
        <v>402</v>
      </c>
      <c r="B151" s="28">
        <v>104</v>
      </c>
      <c r="C151" s="27" t="s">
        <v>139</v>
      </c>
      <c r="D151" s="29" t="s">
        <v>102</v>
      </c>
      <c r="E151" s="30">
        <v>44562</v>
      </c>
      <c r="F151" s="13"/>
      <c r="G151" s="4"/>
      <c r="H151" s="32" t="s">
        <v>109</v>
      </c>
      <c r="I151" s="31"/>
      <c r="J151" s="32" t="s">
        <v>111</v>
      </c>
      <c r="K151" s="56"/>
      <c r="L151" s="55" t="s">
        <v>118</v>
      </c>
      <c r="M151" s="56"/>
      <c r="N15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51" s="13" t="str">
        <f>CONCATENATE("F","$",Таблица_основная[[#This Row],[Первая строка массива]])</f>
        <v>F$146</v>
      </c>
      <c r="P151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51" s="13">
        <f t="shared" si="9"/>
        <v>146</v>
      </c>
      <c r="R151" s="13">
        <f>Таблица_основная[[#This Row],[Первая строка массива]]+15</f>
        <v>161</v>
      </c>
    </row>
    <row r="152" spans="1:18" ht="12.75" customHeight="1" x14ac:dyDescent="0.2">
      <c r="A152" s="13">
        <v>403</v>
      </c>
      <c r="B152" s="28">
        <v>122</v>
      </c>
      <c r="C152" s="27" t="s">
        <v>140</v>
      </c>
      <c r="D152" s="29" t="s">
        <v>102</v>
      </c>
      <c r="E152" s="30">
        <v>44562</v>
      </c>
      <c r="F152" s="13"/>
      <c r="G152" s="4"/>
      <c r="H152" s="32" t="s">
        <v>109</v>
      </c>
      <c r="I152" s="31"/>
      <c r="J152" s="32" t="s">
        <v>111</v>
      </c>
      <c r="K152" s="56"/>
      <c r="L152" s="55" t="s">
        <v>118</v>
      </c>
      <c r="M152" s="56"/>
      <c r="N15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52" s="13" t="str">
        <f>CONCATENATE("F","$",Таблица_основная[[#This Row],[Первая строка массива]])</f>
        <v>F$146</v>
      </c>
      <c r="P152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52" s="13">
        <f t="shared" si="9"/>
        <v>146</v>
      </c>
      <c r="R152" s="13">
        <f>Таблица_основная[[#This Row],[Первая строка массива]]+15</f>
        <v>161</v>
      </c>
    </row>
    <row r="153" spans="1:18" ht="12.75" customHeight="1" x14ac:dyDescent="0.2">
      <c r="A153" s="13">
        <v>404</v>
      </c>
      <c r="B153" s="28">
        <v>140</v>
      </c>
      <c r="C153" s="27" t="s">
        <v>141</v>
      </c>
      <c r="D153" s="29" t="s">
        <v>102</v>
      </c>
      <c r="E153" s="30">
        <v>44562</v>
      </c>
      <c r="F153" s="13"/>
      <c r="G153" s="4"/>
      <c r="H153" s="32" t="s">
        <v>109</v>
      </c>
      <c r="I153" s="31"/>
      <c r="J153" s="32" t="s">
        <v>111</v>
      </c>
      <c r="K153" s="56"/>
      <c r="L153" s="55" t="s">
        <v>118</v>
      </c>
      <c r="M153" s="56"/>
      <c r="N15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53" s="13" t="str">
        <f>CONCATENATE("F","$",Таблица_основная[[#This Row],[Первая строка массива]])</f>
        <v>F$146</v>
      </c>
      <c r="P153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53" s="13">
        <f t="shared" si="9"/>
        <v>146</v>
      </c>
      <c r="R153" s="13">
        <f>Таблица_основная[[#This Row],[Первая строка массива]]+15</f>
        <v>161</v>
      </c>
    </row>
    <row r="154" spans="1:18" ht="12.75" customHeight="1" x14ac:dyDescent="0.2">
      <c r="A154" s="13">
        <v>405</v>
      </c>
      <c r="B154" s="28">
        <v>158</v>
      </c>
      <c r="C154" s="27" t="s">
        <v>142</v>
      </c>
      <c r="D154" s="29" t="s">
        <v>102</v>
      </c>
      <c r="E154" s="30">
        <v>44562</v>
      </c>
      <c r="F154" s="13"/>
      <c r="G154" s="4"/>
      <c r="H154" s="32" t="s">
        <v>109</v>
      </c>
      <c r="I154" s="31"/>
      <c r="J154" s="32" t="s">
        <v>111</v>
      </c>
      <c r="K154" s="56"/>
      <c r="L154" s="55" t="s">
        <v>118</v>
      </c>
      <c r="M154" s="56"/>
      <c r="N15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54" s="13" t="str">
        <f>CONCATENATE("F","$",Таблица_основная[[#This Row],[Первая строка массива]])</f>
        <v>F$146</v>
      </c>
      <c r="P154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54" s="13">
        <f t="shared" si="9"/>
        <v>146</v>
      </c>
      <c r="R154" s="13">
        <f>Таблица_основная[[#This Row],[Первая строка массива]]+15</f>
        <v>161</v>
      </c>
    </row>
    <row r="155" spans="1:18" ht="12.75" customHeight="1" x14ac:dyDescent="0.2">
      <c r="A155" s="13">
        <v>406</v>
      </c>
      <c r="B155" s="28">
        <v>176</v>
      </c>
      <c r="C155" s="27" t="s">
        <v>143</v>
      </c>
      <c r="D155" s="29" t="s">
        <v>102</v>
      </c>
      <c r="E155" s="30">
        <v>44562</v>
      </c>
      <c r="F155" s="13"/>
      <c r="G155" s="4"/>
      <c r="H155" s="32" t="s">
        <v>109</v>
      </c>
      <c r="I155" s="31"/>
      <c r="J155" s="32" t="s">
        <v>111</v>
      </c>
      <c r="K155" s="56"/>
      <c r="L155" s="55" t="s">
        <v>118</v>
      </c>
      <c r="M155" s="56"/>
      <c r="N15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55" s="13" t="str">
        <f>CONCATENATE("F","$",Таблица_основная[[#This Row],[Первая строка массива]])</f>
        <v>F$146</v>
      </c>
      <c r="P155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55" s="13">
        <f t="shared" si="9"/>
        <v>146</v>
      </c>
      <c r="R155" s="13">
        <f>Таблица_основная[[#This Row],[Первая строка массива]]+15</f>
        <v>161</v>
      </c>
    </row>
    <row r="156" spans="1:18" ht="12.75" customHeight="1" x14ac:dyDescent="0.2">
      <c r="A156" s="13">
        <v>407</v>
      </c>
      <c r="B156" s="28">
        <v>194</v>
      </c>
      <c r="C156" s="27" t="s">
        <v>144</v>
      </c>
      <c r="D156" s="29" t="s">
        <v>102</v>
      </c>
      <c r="E156" s="30">
        <v>44562</v>
      </c>
      <c r="F156" s="13"/>
      <c r="G156" s="4"/>
      <c r="H156" s="32" t="s">
        <v>109</v>
      </c>
      <c r="I156" s="31"/>
      <c r="J156" s="32" t="s">
        <v>111</v>
      </c>
      <c r="K156" s="56"/>
      <c r="L156" s="55" t="s">
        <v>118</v>
      </c>
      <c r="M156" s="56"/>
      <c r="N15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56" s="13" t="str">
        <f>CONCATENATE("F","$",Таблица_основная[[#This Row],[Первая строка массива]])</f>
        <v>F$146</v>
      </c>
      <c r="P156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56" s="13">
        <f t="shared" si="9"/>
        <v>146</v>
      </c>
      <c r="R156" s="13">
        <f>Таблица_основная[[#This Row],[Первая строка массива]]+15</f>
        <v>161</v>
      </c>
    </row>
    <row r="157" spans="1:18" ht="12.75" customHeight="1" x14ac:dyDescent="0.2">
      <c r="A157" s="13">
        <v>408</v>
      </c>
      <c r="B157" s="28">
        <v>212</v>
      </c>
      <c r="C157" s="27" t="s">
        <v>145</v>
      </c>
      <c r="D157" s="29" t="s">
        <v>102</v>
      </c>
      <c r="E157" s="30">
        <v>44562</v>
      </c>
      <c r="F157" s="13"/>
      <c r="G157" s="4"/>
      <c r="H157" s="32" t="s">
        <v>109</v>
      </c>
      <c r="I157" s="31"/>
      <c r="J157" s="32" t="s">
        <v>111</v>
      </c>
      <c r="K157" s="56"/>
      <c r="L157" s="55" t="s">
        <v>118</v>
      </c>
      <c r="M157" s="56"/>
      <c r="N15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57" s="13" t="str">
        <f>CONCATENATE("F","$",Таблица_основная[[#This Row],[Первая строка массива]])</f>
        <v>F$146</v>
      </c>
      <c r="P157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57" s="13">
        <f t="shared" si="9"/>
        <v>146</v>
      </c>
      <c r="R157" s="13">
        <f>Таблица_основная[[#This Row],[Первая строка массива]]+15</f>
        <v>161</v>
      </c>
    </row>
    <row r="158" spans="1:18" ht="12.75" customHeight="1" x14ac:dyDescent="0.2">
      <c r="A158" s="13">
        <v>409</v>
      </c>
      <c r="B158" s="28">
        <v>230</v>
      </c>
      <c r="C158" s="27" t="s">
        <v>146</v>
      </c>
      <c r="D158" s="29" t="s">
        <v>102</v>
      </c>
      <c r="E158" s="30">
        <v>44562</v>
      </c>
      <c r="F158" s="13"/>
      <c r="G158" s="4"/>
      <c r="H158" s="32" t="s">
        <v>109</v>
      </c>
      <c r="I158" s="31"/>
      <c r="J158" s="32" t="s">
        <v>111</v>
      </c>
      <c r="K158" s="56"/>
      <c r="L158" s="55" t="s">
        <v>118</v>
      </c>
      <c r="M158" s="56"/>
      <c r="N15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58" s="13" t="str">
        <f>CONCATENATE("F","$",Таблица_основная[[#This Row],[Первая строка массива]])</f>
        <v>F$146</v>
      </c>
      <c r="P158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58" s="13">
        <f t="shared" si="9"/>
        <v>146</v>
      </c>
      <c r="R158" s="13">
        <f>Таблица_основная[[#This Row],[Первая строка массива]]+15</f>
        <v>161</v>
      </c>
    </row>
    <row r="159" spans="1:18" ht="12.75" customHeight="1" x14ac:dyDescent="0.2">
      <c r="A159" s="13">
        <v>410</v>
      </c>
      <c r="B159" s="28">
        <v>248</v>
      </c>
      <c r="C159" s="27" t="s">
        <v>147</v>
      </c>
      <c r="D159" s="29" t="s">
        <v>102</v>
      </c>
      <c r="E159" s="30">
        <v>44562</v>
      </c>
      <c r="F159" s="13"/>
      <c r="G159" s="4"/>
      <c r="H159" s="32" t="s">
        <v>109</v>
      </c>
      <c r="I159" s="31"/>
      <c r="J159" s="32" t="s">
        <v>111</v>
      </c>
      <c r="K159" s="56"/>
      <c r="L159" s="55" t="s">
        <v>118</v>
      </c>
      <c r="M159" s="56"/>
      <c r="N15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59" s="13" t="str">
        <f>CONCATENATE("F","$",Таблица_основная[[#This Row],[Первая строка массива]])</f>
        <v>F$146</v>
      </c>
      <c r="P159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59" s="13">
        <f t="shared" si="9"/>
        <v>146</v>
      </c>
      <c r="R159" s="13">
        <f>Таблица_основная[[#This Row],[Первая строка массива]]+15</f>
        <v>161</v>
      </c>
    </row>
    <row r="160" spans="1:18" ht="12.75" customHeight="1" x14ac:dyDescent="0.2">
      <c r="A160" s="13">
        <v>411</v>
      </c>
      <c r="B160" s="28">
        <v>266</v>
      </c>
      <c r="C160" s="27" t="s">
        <v>148</v>
      </c>
      <c r="D160" s="29" t="s">
        <v>102</v>
      </c>
      <c r="E160" s="30">
        <v>44562</v>
      </c>
      <c r="F160" s="13"/>
      <c r="G160" s="4"/>
      <c r="H160" s="32" t="s">
        <v>109</v>
      </c>
      <c r="I160" s="31"/>
      <c r="J160" s="32" t="s">
        <v>111</v>
      </c>
      <c r="K160" s="56"/>
      <c r="L160" s="55" t="s">
        <v>118</v>
      </c>
      <c r="M160" s="56"/>
      <c r="N16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60" s="13" t="str">
        <f>CONCATENATE("F","$",Таблица_основная[[#This Row],[Первая строка массива]])</f>
        <v>F$146</v>
      </c>
      <c r="P160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60" s="13">
        <f t="shared" si="9"/>
        <v>146</v>
      </c>
      <c r="R160" s="13">
        <f>Таблица_основная[[#This Row],[Первая строка массива]]+15</f>
        <v>161</v>
      </c>
    </row>
    <row r="161" spans="1:18" ht="12.75" customHeight="1" x14ac:dyDescent="0.2">
      <c r="A161" s="13">
        <v>412</v>
      </c>
      <c r="B161" s="28">
        <v>284</v>
      </c>
      <c r="C161" s="27" t="s">
        <v>149</v>
      </c>
      <c r="D161" s="29" t="s">
        <v>102</v>
      </c>
      <c r="E161" s="30">
        <v>44562</v>
      </c>
      <c r="F161" s="13"/>
      <c r="G161" s="4"/>
      <c r="H161" s="32" t="s">
        <v>109</v>
      </c>
      <c r="I161" s="31"/>
      <c r="J161" s="32" t="s">
        <v>111</v>
      </c>
      <c r="K161" s="56"/>
      <c r="L161" s="55" t="s">
        <v>118</v>
      </c>
      <c r="M161" s="56"/>
      <c r="N16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61" s="13" t="str">
        <f>CONCATENATE("F","$",Таблица_основная[[#This Row],[Первая строка массива]])</f>
        <v>F$146</v>
      </c>
      <c r="P161" s="13" t="str">
        <f>CONCATENATE("F","$",Таблица_основная[[#This Row],[Первая строка массива]],":","F","$",Таблица_основная[[#This Row],[Последняя строка моссива]])</f>
        <v>F$146:F$161</v>
      </c>
      <c r="Q161" s="13">
        <f t="shared" si="9"/>
        <v>146</v>
      </c>
      <c r="R161" s="13">
        <f>Таблица_основная[[#This Row],[Первая строка массива]]+15</f>
        <v>161</v>
      </c>
    </row>
    <row r="162" spans="1:18" ht="12.75" customHeight="1" x14ac:dyDescent="0.2">
      <c r="A162" s="13">
        <v>441</v>
      </c>
      <c r="B162" s="28">
        <v>15</v>
      </c>
      <c r="C162" s="27" t="s">
        <v>134</v>
      </c>
      <c r="D162" s="29" t="s">
        <v>49</v>
      </c>
      <c r="E162" s="30">
        <v>44562</v>
      </c>
      <c r="F162" s="13"/>
      <c r="G162" s="4"/>
      <c r="H162" s="32" t="s">
        <v>109</v>
      </c>
      <c r="I162" s="31"/>
      <c r="J162" s="32" t="s">
        <v>111</v>
      </c>
      <c r="K162" s="56"/>
      <c r="L162" s="55" t="s">
        <v>118</v>
      </c>
      <c r="M162" s="56"/>
      <c r="N16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62" s="13" t="str">
        <f>CONCATENATE("F","$",Таблица_основная[[#This Row],[Первая строка массива]])</f>
        <v>F$162</v>
      </c>
      <c r="P162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62" s="63">
        <f>ROW()</f>
        <v>162</v>
      </c>
      <c r="R162" s="13">
        <f>Таблица_основная[[#This Row],[Первая строка массива]]+15</f>
        <v>177</v>
      </c>
    </row>
    <row r="163" spans="1:18" ht="12.75" customHeight="1" x14ac:dyDescent="0.2">
      <c r="A163" s="13">
        <v>442</v>
      </c>
      <c r="B163" s="28">
        <v>33</v>
      </c>
      <c r="C163" s="27" t="s">
        <v>135</v>
      </c>
      <c r="D163" s="29" t="s">
        <v>49</v>
      </c>
      <c r="E163" s="30">
        <v>44562</v>
      </c>
      <c r="F163" s="13"/>
      <c r="G163" s="4"/>
      <c r="H163" s="32" t="s">
        <v>109</v>
      </c>
      <c r="I163" s="31"/>
      <c r="J163" s="32" t="s">
        <v>111</v>
      </c>
      <c r="K163" s="56"/>
      <c r="L163" s="55" t="s">
        <v>118</v>
      </c>
      <c r="M163" s="56"/>
      <c r="N16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63" s="13" t="str">
        <f>CONCATENATE("F","$",Таблица_основная[[#This Row],[Первая строка массива]])</f>
        <v>F$162</v>
      </c>
      <c r="P163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63" s="13">
        <f t="shared" ref="Q163:Q177" si="10">Q162</f>
        <v>162</v>
      </c>
      <c r="R163" s="13">
        <f>Таблица_основная[[#This Row],[Первая строка массива]]+15</f>
        <v>177</v>
      </c>
    </row>
    <row r="164" spans="1:18" ht="12.75" customHeight="1" x14ac:dyDescent="0.2">
      <c r="A164" s="13">
        <v>443</v>
      </c>
      <c r="B164" s="28">
        <v>51</v>
      </c>
      <c r="C164" s="27" t="s">
        <v>136</v>
      </c>
      <c r="D164" s="29" t="s">
        <v>49</v>
      </c>
      <c r="E164" s="30">
        <v>44562</v>
      </c>
      <c r="F164" s="13"/>
      <c r="G164" s="4"/>
      <c r="H164" s="32" t="s">
        <v>109</v>
      </c>
      <c r="I164" s="31"/>
      <c r="J164" s="32" t="s">
        <v>111</v>
      </c>
      <c r="K164" s="56"/>
      <c r="L164" s="55" t="s">
        <v>118</v>
      </c>
      <c r="M164" s="56"/>
      <c r="N16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64" s="13" t="str">
        <f>CONCATENATE("F","$",Таблица_основная[[#This Row],[Первая строка массива]])</f>
        <v>F$162</v>
      </c>
      <c r="P164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64" s="13">
        <f t="shared" si="10"/>
        <v>162</v>
      </c>
      <c r="R164" s="13">
        <f>Таблица_основная[[#This Row],[Первая строка массива]]+15</f>
        <v>177</v>
      </c>
    </row>
    <row r="165" spans="1:18" ht="12.75" customHeight="1" x14ac:dyDescent="0.2">
      <c r="A165" s="13">
        <v>444</v>
      </c>
      <c r="B165" s="28">
        <v>69</v>
      </c>
      <c r="C165" s="27" t="s">
        <v>137</v>
      </c>
      <c r="D165" s="29" t="s">
        <v>49</v>
      </c>
      <c r="E165" s="30">
        <v>44562</v>
      </c>
      <c r="F165" s="13"/>
      <c r="G165" s="4"/>
      <c r="H165" s="32" t="s">
        <v>109</v>
      </c>
      <c r="I165" s="31"/>
      <c r="J165" s="32" t="s">
        <v>111</v>
      </c>
      <c r="K165" s="56"/>
      <c r="L165" s="55" t="s">
        <v>118</v>
      </c>
      <c r="M165" s="56"/>
      <c r="N16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65" s="13" t="str">
        <f>CONCATENATE("F","$",Таблица_основная[[#This Row],[Первая строка массива]])</f>
        <v>F$162</v>
      </c>
      <c r="P165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65" s="13">
        <f t="shared" si="10"/>
        <v>162</v>
      </c>
      <c r="R165" s="13">
        <f>Таблица_основная[[#This Row],[Первая строка массива]]+15</f>
        <v>177</v>
      </c>
    </row>
    <row r="166" spans="1:18" ht="12.75" customHeight="1" x14ac:dyDescent="0.2">
      <c r="A166" s="13">
        <v>445</v>
      </c>
      <c r="B166" s="28">
        <v>87</v>
      </c>
      <c r="C166" s="27" t="s">
        <v>138</v>
      </c>
      <c r="D166" s="29" t="s">
        <v>49</v>
      </c>
      <c r="E166" s="30">
        <v>44562</v>
      </c>
      <c r="F166" s="13"/>
      <c r="G166" s="4"/>
      <c r="H166" s="32" t="s">
        <v>109</v>
      </c>
      <c r="I166" s="31"/>
      <c r="J166" s="32" t="s">
        <v>111</v>
      </c>
      <c r="K166" s="56"/>
      <c r="L166" s="55" t="s">
        <v>118</v>
      </c>
      <c r="M166" s="56"/>
      <c r="N16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66" s="13" t="str">
        <f>CONCATENATE("F","$",Таблица_основная[[#This Row],[Первая строка массива]])</f>
        <v>F$162</v>
      </c>
      <c r="P166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66" s="13">
        <f t="shared" si="10"/>
        <v>162</v>
      </c>
      <c r="R166" s="13">
        <f>Таблица_основная[[#This Row],[Первая строка массива]]+15</f>
        <v>177</v>
      </c>
    </row>
    <row r="167" spans="1:18" ht="12.75" customHeight="1" x14ac:dyDescent="0.2">
      <c r="A167" s="13">
        <v>446</v>
      </c>
      <c r="B167" s="28">
        <v>105</v>
      </c>
      <c r="C167" s="27" t="s">
        <v>139</v>
      </c>
      <c r="D167" s="29" t="s">
        <v>49</v>
      </c>
      <c r="E167" s="30">
        <v>44562</v>
      </c>
      <c r="F167" s="13"/>
      <c r="G167" s="4"/>
      <c r="H167" s="32" t="s">
        <v>109</v>
      </c>
      <c r="I167" s="31"/>
      <c r="J167" s="32" t="s">
        <v>111</v>
      </c>
      <c r="K167" s="56"/>
      <c r="L167" s="55" t="s">
        <v>118</v>
      </c>
      <c r="M167" s="56"/>
      <c r="N16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67" s="13" t="str">
        <f>CONCATENATE("F","$",Таблица_основная[[#This Row],[Первая строка массива]])</f>
        <v>F$162</v>
      </c>
      <c r="P167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67" s="13">
        <f t="shared" si="10"/>
        <v>162</v>
      </c>
      <c r="R167" s="13">
        <f>Таблица_основная[[#This Row],[Первая строка массива]]+15</f>
        <v>177</v>
      </c>
    </row>
    <row r="168" spans="1:18" ht="12.75" customHeight="1" x14ac:dyDescent="0.2">
      <c r="A168" s="13">
        <v>447</v>
      </c>
      <c r="B168" s="28">
        <v>123</v>
      </c>
      <c r="C168" s="27" t="s">
        <v>140</v>
      </c>
      <c r="D168" s="29" t="s">
        <v>49</v>
      </c>
      <c r="E168" s="30">
        <v>44562</v>
      </c>
      <c r="F168" s="13"/>
      <c r="G168" s="4"/>
      <c r="H168" s="32" t="s">
        <v>109</v>
      </c>
      <c r="I168" s="31"/>
      <c r="J168" s="32" t="s">
        <v>111</v>
      </c>
      <c r="K168" s="56"/>
      <c r="L168" s="55" t="s">
        <v>118</v>
      </c>
      <c r="M168" s="56"/>
      <c r="N16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68" s="13" t="str">
        <f>CONCATENATE("F","$",Таблица_основная[[#This Row],[Первая строка массива]])</f>
        <v>F$162</v>
      </c>
      <c r="P168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68" s="13">
        <f t="shared" si="10"/>
        <v>162</v>
      </c>
      <c r="R168" s="13">
        <f>Таблица_основная[[#This Row],[Первая строка массива]]+15</f>
        <v>177</v>
      </c>
    </row>
    <row r="169" spans="1:18" ht="12.75" customHeight="1" x14ac:dyDescent="0.2">
      <c r="A169" s="13">
        <v>448</v>
      </c>
      <c r="B169" s="28">
        <v>141</v>
      </c>
      <c r="C169" s="27" t="s">
        <v>141</v>
      </c>
      <c r="D169" s="29" t="s">
        <v>49</v>
      </c>
      <c r="E169" s="30">
        <v>44562</v>
      </c>
      <c r="F169" s="13"/>
      <c r="G169" s="4"/>
      <c r="H169" s="32" t="s">
        <v>109</v>
      </c>
      <c r="I169" s="31"/>
      <c r="J169" s="32" t="s">
        <v>111</v>
      </c>
      <c r="K169" s="56"/>
      <c r="L169" s="55" t="s">
        <v>118</v>
      </c>
      <c r="M169" s="56"/>
      <c r="N16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69" s="13" t="str">
        <f>CONCATENATE("F","$",Таблица_основная[[#This Row],[Первая строка массива]])</f>
        <v>F$162</v>
      </c>
      <c r="P169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69" s="13">
        <f t="shared" si="10"/>
        <v>162</v>
      </c>
      <c r="R169" s="13">
        <f>Таблица_основная[[#This Row],[Первая строка массива]]+15</f>
        <v>177</v>
      </c>
    </row>
    <row r="170" spans="1:18" ht="12.75" customHeight="1" x14ac:dyDescent="0.2">
      <c r="A170" s="13">
        <v>449</v>
      </c>
      <c r="B170" s="28">
        <v>159</v>
      </c>
      <c r="C170" s="27" t="s">
        <v>142</v>
      </c>
      <c r="D170" s="29" t="s">
        <v>49</v>
      </c>
      <c r="E170" s="30">
        <v>44562</v>
      </c>
      <c r="F170" s="13"/>
      <c r="G170" s="4"/>
      <c r="H170" s="32" t="s">
        <v>109</v>
      </c>
      <c r="I170" s="31"/>
      <c r="J170" s="32" t="s">
        <v>111</v>
      </c>
      <c r="K170" s="56"/>
      <c r="L170" s="55" t="s">
        <v>118</v>
      </c>
      <c r="M170" s="56"/>
      <c r="N17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70" s="13" t="str">
        <f>CONCATENATE("F","$",Таблица_основная[[#This Row],[Первая строка массива]])</f>
        <v>F$162</v>
      </c>
      <c r="P170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70" s="13">
        <f t="shared" si="10"/>
        <v>162</v>
      </c>
      <c r="R170" s="13">
        <f>Таблица_основная[[#This Row],[Первая строка массива]]+15</f>
        <v>177</v>
      </c>
    </row>
    <row r="171" spans="1:18" ht="12.75" customHeight="1" x14ac:dyDescent="0.2">
      <c r="A171" s="13">
        <v>450</v>
      </c>
      <c r="B171" s="28">
        <v>177</v>
      </c>
      <c r="C171" s="27" t="s">
        <v>143</v>
      </c>
      <c r="D171" s="29" t="s">
        <v>49</v>
      </c>
      <c r="E171" s="30">
        <v>44562</v>
      </c>
      <c r="F171" s="13"/>
      <c r="G171" s="4"/>
      <c r="H171" s="32" t="s">
        <v>109</v>
      </c>
      <c r="I171" s="31"/>
      <c r="J171" s="32" t="s">
        <v>111</v>
      </c>
      <c r="K171" s="56"/>
      <c r="L171" s="55" t="s">
        <v>118</v>
      </c>
      <c r="M171" s="56"/>
      <c r="N17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71" s="13" t="str">
        <f>CONCATENATE("F","$",Таблица_основная[[#This Row],[Первая строка массива]])</f>
        <v>F$162</v>
      </c>
      <c r="P171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71" s="13">
        <f t="shared" si="10"/>
        <v>162</v>
      </c>
      <c r="R171" s="13">
        <f>Таблица_основная[[#This Row],[Первая строка массива]]+15</f>
        <v>177</v>
      </c>
    </row>
    <row r="172" spans="1:18" ht="12.75" customHeight="1" x14ac:dyDescent="0.2">
      <c r="A172" s="13">
        <v>451</v>
      </c>
      <c r="B172" s="28">
        <v>195</v>
      </c>
      <c r="C172" s="27" t="s">
        <v>144</v>
      </c>
      <c r="D172" s="29" t="s">
        <v>49</v>
      </c>
      <c r="E172" s="30">
        <v>44562</v>
      </c>
      <c r="F172" s="13"/>
      <c r="G172" s="4"/>
      <c r="H172" s="32" t="s">
        <v>109</v>
      </c>
      <c r="I172" s="31"/>
      <c r="J172" s="32" t="s">
        <v>111</v>
      </c>
      <c r="K172" s="56"/>
      <c r="L172" s="55" t="s">
        <v>118</v>
      </c>
      <c r="M172" s="56"/>
      <c r="N17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72" s="13" t="str">
        <f>CONCATENATE("F","$",Таблица_основная[[#This Row],[Первая строка массива]])</f>
        <v>F$162</v>
      </c>
      <c r="P172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72" s="13">
        <f t="shared" si="10"/>
        <v>162</v>
      </c>
      <c r="R172" s="13">
        <f>Таблица_основная[[#This Row],[Первая строка массива]]+15</f>
        <v>177</v>
      </c>
    </row>
    <row r="173" spans="1:18" ht="12.75" customHeight="1" x14ac:dyDescent="0.2">
      <c r="A173" s="13">
        <v>452</v>
      </c>
      <c r="B173" s="28">
        <v>213</v>
      </c>
      <c r="C173" s="27" t="s">
        <v>145</v>
      </c>
      <c r="D173" s="29" t="s">
        <v>49</v>
      </c>
      <c r="E173" s="30">
        <v>44562</v>
      </c>
      <c r="F173" s="13"/>
      <c r="G173" s="4"/>
      <c r="H173" s="32" t="s">
        <v>109</v>
      </c>
      <c r="I173" s="31"/>
      <c r="J173" s="32" t="s">
        <v>111</v>
      </c>
      <c r="K173" s="56"/>
      <c r="L173" s="55" t="s">
        <v>118</v>
      </c>
      <c r="M173" s="56"/>
      <c r="N17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73" s="13" t="str">
        <f>CONCATENATE("F","$",Таблица_основная[[#This Row],[Первая строка массива]])</f>
        <v>F$162</v>
      </c>
      <c r="P173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73" s="13">
        <f t="shared" si="10"/>
        <v>162</v>
      </c>
      <c r="R173" s="13">
        <f>Таблица_основная[[#This Row],[Первая строка массива]]+15</f>
        <v>177</v>
      </c>
    </row>
    <row r="174" spans="1:18" ht="12.75" customHeight="1" x14ac:dyDescent="0.2">
      <c r="A174" s="13">
        <v>453</v>
      </c>
      <c r="B174" s="28">
        <v>231</v>
      </c>
      <c r="C174" s="27" t="s">
        <v>146</v>
      </c>
      <c r="D174" s="29" t="s">
        <v>49</v>
      </c>
      <c r="E174" s="30">
        <v>44562</v>
      </c>
      <c r="F174" s="13"/>
      <c r="G174" s="4"/>
      <c r="H174" s="32" t="s">
        <v>109</v>
      </c>
      <c r="I174" s="31"/>
      <c r="J174" s="32" t="s">
        <v>111</v>
      </c>
      <c r="K174" s="56"/>
      <c r="L174" s="55" t="s">
        <v>118</v>
      </c>
      <c r="M174" s="56"/>
      <c r="N17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74" s="13" t="str">
        <f>CONCATENATE("F","$",Таблица_основная[[#This Row],[Первая строка массива]])</f>
        <v>F$162</v>
      </c>
      <c r="P174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74" s="13">
        <f t="shared" si="10"/>
        <v>162</v>
      </c>
      <c r="R174" s="13">
        <f>Таблица_основная[[#This Row],[Первая строка массива]]+15</f>
        <v>177</v>
      </c>
    </row>
    <row r="175" spans="1:18" ht="12.75" customHeight="1" x14ac:dyDescent="0.2">
      <c r="A175" s="13">
        <v>454</v>
      </c>
      <c r="B175" s="28">
        <v>249</v>
      </c>
      <c r="C175" s="27" t="s">
        <v>147</v>
      </c>
      <c r="D175" s="29" t="s">
        <v>49</v>
      </c>
      <c r="E175" s="30">
        <v>44562</v>
      </c>
      <c r="F175" s="13"/>
      <c r="G175" s="4"/>
      <c r="H175" s="32" t="s">
        <v>109</v>
      </c>
      <c r="I175" s="31"/>
      <c r="J175" s="32" t="s">
        <v>111</v>
      </c>
      <c r="K175" s="56"/>
      <c r="L175" s="55" t="s">
        <v>118</v>
      </c>
      <c r="M175" s="56"/>
      <c r="N17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75" s="13" t="str">
        <f>CONCATENATE("F","$",Таблица_основная[[#This Row],[Первая строка массива]])</f>
        <v>F$162</v>
      </c>
      <c r="P175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75" s="13">
        <f t="shared" si="10"/>
        <v>162</v>
      </c>
      <c r="R175" s="13">
        <f>Таблица_основная[[#This Row],[Первая строка массива]]+15</f>
        <v>177</v>
      </c>
    </row>
    <row r="176" spans="1:18" ht="12.75" customHeight="1" x14ac:dyDescent="0.2">
      <c r="A176" s="13">
        <v>455</v>
      </c>
      <c r="B176" s="28">
        <v>267</v>
      </c>
      <c r="C176" s="27" t="s">
        <v>148</v>
      </c>
      <c r="D176" s="29" t="s">
        <v>49</v>
      </c>
      <c r="E176" s="30">
        <v>44562</v>
      </c>
      <c r="F176" s="13"/>
      <c r="G176" s="4"/>
      <c r="H176" s="32" t="s">
        <v>109</v>
      </c>
      <c r="I176" s="31"/>
      <c r="J176" s="32" t="s">
        <v>111</v>
      </c>
      <c r="K176" s="56"/>
      <c r="L176" s="55" t="s">
        <v>118</v>
      </c>
      <c r="M176" s="56"/>
      <c r="N17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76" s="13" t="str">
        <f>CONCATENATE("F","$",Таблица_основная[[#This Row],[Первая строка массива]])</f>
        <v>F$162</v>
      </c>
      <c r="P176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76" s="13">
        <f t="shared" si="10"/>
        <v>162</v>
      </c>
      <c r="R176" s="13">
        <f>Таблица_основная[[#This Row],[Первая строка массива]]+15</f>
        <v>177</v>
      </c>
    </row>
    <row r="177" spans="1:18" ht="12.75" customHeight="1" x14ac:dyDescent="0.2">
      <c r="A177" s="13">
        <v>456</v>
      </c>
      <c r="B177" s="28">
        <v>285</v>
      </c>
      <c r="C177" s="27" t="s">
        <v>149</v>
      </c>
      <c r="D177" s="29" t="s">
        <v>49</v>
      </c>
      <c r="E177" s="30">
        <v>44562</v>
      </c>
      <c r="F177" s="13"/>
      <c r="G177" s="4"/>
      <c r="H177" s="32" t="s">
        <v>109</v>
      </c>
      <c r="I177" s="31"/>
      <c r="J177" s="32" t="s">
        <v>111</v>
      </c>
      <c r="K177" s="56"/>
      <c r="L177" s="55" t="s">
        <v>118</v>
      </c>
      <c r="M177" s="56"/>
      <c r="N17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77" s="13" t="str">
        <f>CONCATENATE("F","$",Таблица_основная[[#This Row],[Первая строка массива]])</f>
        <v>F$162</v>
      </c>
      <c r="P177" s="13" t="str">
        <f>CONCATENATE("F","$",Таблица_основная[[#This Row],[Первая строка массива]],":","F","$",Таблица_основная[[#This Row],[Последняя строка моссива]])</f>
        <v>F$162:F$177</v>
      </c>
      <c r="Q177" s="13">
        <f t="shared" si="10"/>
        <v>162</v>
      </c>
      <c r="R177" s="13">
        <f>Таблица_основная[[#This Row],[Первая строка массива]]+15</f>
        <v>177</v>
      </c>
    </row>
    <row r="178" spans="1:18" ht="12.75" customHeight="1" x14ac:dyDescent="0.2">
      <c r="A178" s="13">
        <v>485</v>
      </c>
      <c r="B178" s="28">
        <v>9</v>
      </c>
      <c r="C178" s="27" t="s">
        <v>134</v>
      </c>
      <c r="D178" s="29" t="s">
        <v>68</v>
      </c>
      <c r="E178" s="30">
        <v>44562</v>
      </c>
      <c r="F178" s="13"/>
      <c r="G178" s="4"/>
      <c r="H178" s="32" t="s">
        <v>109</v>
      </c>
      <c r="I178" s="31"/>
      <c r="J178" s="32" t="s">
        <v>111</v>
      </c>
      <c r="K178" s="56"/>
      <c r="L178" s="55" t="s">
        <v>118</v>
      </c>
      <c r="M178" s="56"/>
      <c r="N17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78" s="13" t="str">
        <f>CONCATENATE("F","$",Таблица_основная[[#This Row],[Первая строка массива]])</f>
        <v>F$178</v>
      </c>
      <c r="P178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78" s="63">
        <f>ROW()</f>
        <v>178</v>
      </c>
      <c r="R178" s="13">
        <f>Таблица_основная[[#This Row],[Первая строка массива]]+15</f>
        <v>193</v>
      </c>
    </row>
    <row r="179" spans="1:18" ht="12.75" customHeight="1" x14ac:dyDescent="0.2">
      <c r="A179" s="13">
        <v>486</v>
      </c>
      <c r="B179" s="28">
        <v>27</v>
      </c>
      <c r="C179" s="27" t="s">
        <v>135</v>
      </c>
      <c r="D179" s="29" t="s">
        <v>68</v>
      </c>
      <c r="E179" s="30">
        <v>44562</v>
      </c>
      <c r="F179" s="13"/>
      <c r="G179" s="4"/>
      <c r="H179" s="32" t="s">
        <v>109</v>
      </c>
      <c r="I179" s="31"/>
      <c r="J179" s="32" t="s">
        <v>111</v>
      </c>
      <c r="K179" s="56"/>
      <c r="L179" s="55" t="s">
        <v>118</v>
      </c>
      <c r="M179" s="56"/>
      <c r="N17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79" s="13" t="str">
        <f>CONCATENATE("F","$",Таблица_основная[[#This Row],[Первая строка массива]])</f>
        <v>F$178</v>
      </c>
      <c r="P179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79" s="13">
        <f t="shared" ref="Q179:Q193" si="11">Q178</f>
        <v>178</v>
      </c>
      <c r="R179" s="13">
        <f>Таблица_основная[[#This Row],[Первая строка массива]]+15</f>
        <v>193</v>
      </c>
    </row>
    <row r="180" spans="1:18" ht="12.75" customHeight="1" x14ac:dyDescent="0.2">
      <c r="A180" s="13">
        <v>487</v>
      </c>
      <c r="B180" s="28">
        <v>45</v>
      </c>
      <c r="C180" s="27" t="s">
        <v>136</v>
      </c>
      <c r="D180" s="29" t="s">
        <v>68</v>
      </c>
      <c r="E180" s="30">
        <v>44562</v>
      </c>
      <c r="F180" s="13"/>
      <c r="G180" s="4"/>
      <c r="H180" s="32" t="s">
        <v>109</v>
      </c>
      <c r="I180" s="31"/>
      <c r="J180" s="32" t="s">
        <v>111</v>
      </c>
      <c r="K180" s="56"/>
      <c r="L180" s="55" t="s">
        <v>118</v>
      </c>
      <c r="M180" s="56"/>
      <c r="N18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80" s="13" t="str">
        <f>CONCATENATE("F","$",Таблица_основная[[#This Row],[Первая строка массива]])</f>
        <v>F$178</v>
      </c>
      <c r="P180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80" s="13">
        <f t="shared" si="11"/>
        <v>178</v>
      </c>
      <c r="R180" s="13">
        <f>Таблица_основная[[#This Row],[Первая строка массива]]+15</f>
        <v>193</v>
      </c>
    </row>
    <row r="181" spans="1:18" ht="12.75" customHeight="1" x14ac:dyDescent="0.2">
      <c r="A181" s="13">
        <v>488</v>
      </c>
      <c r="B181" s="28">
        <v>63</v>
      </c>
      <c r="C181" s="27" t="s">
        <v>137</v>
      </c>
      <c r="D181" s="29" t="s">
        <v>68</v>
      </c>
      <c r="E181" s="30">
        <v>44562</v>
      </c>
      <c r="F181" s="13"/>
      <c r="G181" s="4"/>
      <c r="H181" s="32" t="s">
        <v>109</v>
      </c>
      <c r="I181" s="31"/>
      <c r="J181" s="32" t="s">
        <v>111</v>
      </c>
      <c r="K181" s="56"/>
      <c r="L181" s="55" t="s">
        <v>118</v>
      </c>
      <c r="M181" s="56"/>
      <c r="N18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81" s="13" t="str">
        <f>CONCATENATE("F","$",Таблица_основная[[#This Row],[Первая строка массива]])</f>
        <v>F$178</v>
      </c>
      <c r="P181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81" s="13">
        <f t="shared" si="11"/>
        <v>178</v>
      </c>
      <c r="R181" s="13">
        <f>Таблица_основная[[#This Row],[Первая строка массива]]+15</f>
        <v>193</v>
      </c>
    </row>
    <row r="182" spans="1:18" ht="12.75" customHeight="1" x14ac:dyDescent="0.2">
      <c r="A182" s="13">
        <v>489</v>
      </c>
      <c r="B182" s="28">
        <v>81</v>
      </c>
      <c r="C182" s="27" t="s">
        <v>138</v>
      </c>
      <c r="D182" s="29" t="s">
        <v>68</v>
      </c>
      <c r="E182" s="30">
        <v>44562</v>
      </c>
      <c r="F182" s="13"/>
      <c r="G182" s="4"/>
      <c r="H182" s="32" t="s">
        <v>109</v>
      </c>
      <c r="I182" s="31"/>
      <c r="J182" s="32" t="s">
        <v>111</v>
      </c>
      <c r="K182" s="56"/>
      <c r="L182" s="55" t="s">
        <v>118</v>
      </c>
      <c r="M182" s="56"/>
      <c r="N18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82" s="13" t="str">
        <f>CONCATENATE("F","$",Таблица_основная[[#This Row],[Первая строка массива]])</f>
        <v>F$178</v>
      </c>
      <c r="P182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82" s="13">
        <f t="shared" si="11"/>
        <v>178</v>
      </c>
      <c r="R182" s="13">
        <f>Таблица_основная[[#This Row],[Первая строка массива]]+15</f>
        <v>193</v>
      </c>
    </row>
    <row r="183" spans="1:18" ht="12.75" customHeight="1" x14ac:dyDescent="0.2">
      <c r="A183" s="13">
        <v>490</v>
      </c>
      <c r="B183" s="28">
        <v>99</v>
      </c>
      <c r="C183" s="27" t="s">
        <v>139</v>
      </c>
      <c r="D183" s="29" t="s">
        <v>68</v>
      </c>
      <c r="E183" s="30">
        <v>44562</v>
      </c>
      <c r="F183" s="13"/>
      <c r="G183" s="4"/>
      <c r="H183" s="32" t="s">
        <v>109</v>
      </c>
      <c r="I183" s="31"/>
      <c r="J183" s="32" t="s">
        <v>111</v>
      </c>
      <c r="K183" s="56"/>
      <c r="L183" s="55" t="s">
        <v>118</v>
      </c>
      <c r="M183" s="56"/>
      <c r="N18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83" s="13" t="str">
        <f>CONCATENATE("F","$",Таблица_основная[[#This Row],[Первая строка массива]])</f>
        <v>F$178</v>
      </c>
      <c r="P183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83" s="13">
        <f t="shared" si="11"/>
        <v>178</v>
      </c>
      <c r="R183" s="13">
        <f>Таблица_основная[[#This Row],[Первая строка массива]]+15</f>
        <v>193</v>
      </c>
    </row>
    <row r="184" spans="1:18" ht="12.75" customHeight="1" x14ac:dyDescent="0.2">
      <c r="A184" s="13">
        <v>491</v>
      </c>
      <c r="B184" s="28">
        <v>117</v>
      </c>
      <c r="C184" s="27" t="s">
        <v>140</v>
      </c>
      <c r="D184" s="29" t="s">
        <v>68</v>
      </c>
      <c r="E184" s="30">
        <v>44562</v>
      </c>
      <c r="F184" s="13"/>
      <c r="G184" s="4"/>
      <c r="H184" s="32" t="s">
        <v>109</v>
      </c>
      <c r="I184" s="31"/>
      <c r="J184" s="32" t="s">
        <v>111</v>
      </c>
      <c r="K184" s="56"/>
      <c r="L184" s="55" t="s">
        <v>118</v>
      </c>
      <c r="M184" s="56"/>
      <c r="N18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84" s="13" t="str">
        <f>CONCATENATE("F","$",Таблица_основная[[#This Row],[Первая строка массива]])</f>
        <v>F$178</v>
      </c>
      <c r="P184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84" s="13">
        <f t="shared" si="11"/>
        <v>178</v>
      </c>
      <c r="R184" s="13">
        <f>Таблица_основная[[#This Row],[Первая строка массива]]+15</f>
        <v>193</v>
      </c>
    </row>
    <row r="185" spans="1:18" ht="12.75" customHeight="1" x14ac:dyDescent="0.2">
      <c r="A185" s="13">
        <v>492</v>
      </c>
      <c r="B185" s="28">
        <v>135</v>
      </c>
      <c r="C185" s="27" t="s">
        <v>141</v>
      </c>
      <c r="D185" s="29" t="s">
        <v>68</v>
      </c>
      <c r="E185" s="30">
        <v>44562</v>
      </c>
      <c r="F185" s="13"/>
      <c r="G185" s="4"/>
      <c r="H185" s="32" t="s">
        <v>109</v>
      </c>
      <c r="I185" s="31"/>
      <c r="J185" s="32" t="s">
        <v>111</v>
      </c>
      <c r="K185" s="56"/>
      <c r="L185" s="55" t="s">
        <v>118</v>
      </c>
      <c r="M185" s="56"/>
      <c r="N18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85" s="13" t="str">
        <f>CONCATENATE("F","$",Таблица_основная[[#This Row],[Первая строка массива]])</f>
        <v>F$178</v>
      </c>
      <c r="P185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85" s="13">
        <f t="shared" si="11"/>
        <v>178</v>
      </c>
      <c r="R185" s="13">
        <f>Таблица_основная[[#This Row],[Первая строка массива]]+15</f>
        <v>193</v>
      </c>
    </row>
    <row r="186" spans="1:18" ht="12.75" customHeight="1" x14ac:dyDescent="0.2">
      <c r="A186" s="13">
        <v>493</v>
      </c>
      <c r="B186" s="28">
        <v>153</v>
      </c>
      <c r="C186" s="27" t="s">
        <v>142</v>
      </c>
      <c r="D186" s="29" t="s">
        <v>68</v>
      </c>
      <c r="E186" s="30">
        <v>44562</v>
      </c>
      <c r="F186" s="13"/>
      <c r="G186" s="4"/>
      <c r="H186" s="32" t="s">
        <v>109</v>
      </c>
      <c r="I186" s="31"/>
      <c r="J186" s="32" t="s">
        <v>111</v>
      </c>
      <c r="K186" s="56"/>
      <c r="L186" s="55" t="s">
        <v>118</v>
      </c>
      <c r="M186" s="56"/>
      <c r="N18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86" s="13" t="str">
        <f>CONCATENATE("F","$",Таблица_основная[[#This Row],[Первая строка массива]])</f>
        <v>F$178</v>
      </c>
      <c r="P186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86" s="13">
        <f t="shared" si="11"/>
        <v>178</v>
      </c>
      <c r="R186" s="13">
        <f>Таблица_основная[[#This Row],[Первая строка массива]]+15</f>
        <v>193</v>
      </c>
    </row>
    <row r="187" spans="1:18" ht="12.75" customHeight="1" x14ac:dyDescent="0.2">
      <c r="A187" s="13">
        <v>494</v>
      </c>
      <c r="B187" s="28">
        <v>171</v>
      </c>
      <c r="C187" s="27" t="s">
        <v>143</v>
      </c>
      <c r="D187" s="29" t="s">
        <v>68</v>
      </c>
      <c r="E187" s="30">
        <v>44562</v>
      </c>
      <c r="F187" s="13"/>
      <c r="G187" s="4"/>
      <c r="H187" s="32" t="s">
        <v>109</v>
      </c>
      <c r="I187" s="31"/>
      <c r="J187" s="32" t="s">
        <v>111</v>
      </c>
      <c r="K187" s="56"/>
      <c r="L187" s="55" t="s">
        <v>118</v>
      </c>
      <c r="M187" s="56"/>
      <c r="N18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87" s="13" t="str">
        <f>CONCATENATE("F","$",Таблица_основная[[#This Row],[Первая строка массива]])</f>
        <v>F$178</v>
      </c>
      <c r="P187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87" s="13">
        <f t="shared" si="11"/>
        <v>178</v>
      </c>
      <c r="R187" s="13">
        <f>Таблица_основная[[#This Row],[Первая строка массива]]+15</f>
        <v>193</v>
      </c>
    </row>
    <row r="188" spans="1:18" ht="12.75" customHeight="1" x14ac:dyDescent="0.2">
      <c r="A188" s="13">
        <v>495</v>
      </c>
      <c r="B188" s="28">
        <v>189</v>
      </c>
      <c r="C188" s="27" t="s">
        <v>144</v>
      </c>
      <c r="D188" s="29" t="s">
        <v>68</v>
      </c>
      <c r="E188" s="30">
        <v>44562</v>
      </c>
      <c r="F188" s="13"/>
      <c r="G188" s="4"/>
      <c r="H188" s="32" t="s">
        <v>109</v>
      </c>
      <c r="I188" s="31"/>
      <c r="J188" s="32" t="s">
        <v>111</v>
      </c>
      <c r="K188" s="56"/>
      <c r="L188" s="55" t="s">
        <v>118</v>
      </c>
      <c r="M188" s="56"/>
      <c r="N18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88" s="13" t="str">
        <f>CONCATENATE("F","$",Таблица_основная[[#This Row],[Первая строка массива]])</f>
        <v>F$178</v>
      </c>
      <c r="P188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88" s="13">
        <f t="shared" si="11"/>
        <v>178</v>
      </c>
      <c r="R188" s="13">
        <f>Таблица_основная[[#This Row],[Первая строка массива]]+15</f>
        <v>193</v>
      </c>
    </row>
    <row r="189" spans="1:18" ht="12.75" customHeight="1" x14ac:dyDescent="0.2">
      <c r="A189" s="13">
        <v>496</v>
      </c>
      <c r="B189" s="28">
        <v>207</v>
      </c>
      <c r="C189" s="27" t="s">
        <v>145</v>
      </c>
      <c r="D189" s="29" t="s">
        <v>68</v>
      </c>
      <c r="E189" s="30">
        <v>44562</v>
      </c>
      <c r="F189" s="13"/>
      <c r="G189" s="4"/>
      <c r="H189" s="32" t="s">
        <v>109</v>
      </c>
      <c r="I189" s="31"/>
      <c r="J189" s="32" t="s">
        <v>111</v>
      </c>
      <c r="K189" s="56"/>
      <c r="L189" s="55" t="s">
        <v>118</v>
      </c>
      <c r="M189" s="56"/>
      <c r="N18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89" s="13" t="str">
        <f>CONCATENATE("F","$",Таблица_основная[[#This Row],[Первая строка массива]])</f>
        <v>F$178</v>
      </c>
      <c r="P189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89" s="13">
        <f t="shared" si="11"/>
        <v>178</v>
      </c>
      <c r="R189" s="13">
        <f>Таблица_основная[[#This Row],[Первая строка массива]]+15</f>
        <v>193</v>
      </c>
    </row>
    <row r="190" spans="1:18" ht="12.75" customHeight="1" x14ac:dyDescent="0.2">
      <c r="A190" s="13">
        <v>497</v>
      </c>
      <c r="B190" s="28">
        <v>225</v>
      </c>
      <c r="C190" s="27" t="s">
        <v>146</v>
      </c>
      <c r="D190" s="29" t="s">
        <v>68</v>
      </c>
      <c r="E190" s="30">
        <v>44562</v>
      </c>
      <c r="F190" s="13"/>
      <c r="G190" s="4"/>
      <c r="H190" s="32" t="s">
        <v>109</v>
      </c>
      <c r="I190" s="31"/>
      <c r="J190" s="32" t="s">
        <v>111</v>
      </c>
      <c r="K190" s="56"/>
      <c r="L190" s="55" t="s">
        <v>118</v>
      </c>
      <c r="M190" s="56"/>
      <c r="N19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90" s="13" t="str">
        <f>CONCATENATE("F","$",Таблица_основная[[#This Row],[Первая строка массива]])</f>
        <v>F$178</v>
      </c>
      <c r="P190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90" s="13">
        <f t="shared" si="11"/>
        <v>178</v>
      </c>
      <c r="R190" s="13">
        <f>Таблица_основная[[#This Row],[Первая строка массива]]+15</f>
        <v>193</v>
      </c>
    </row>
    <row r="191" spans="1:18" ht="12.75" customHeight="1" x14ac:dyDescent="0.2">
      <c r="A191" s="13">
        <v>498</v>
      </c>
      <c r="B191" s="28">
        <v>243</v>
      </c>
      <c r="C191" s="27" t="s">
        <v>147</v>
      </c>
      <c r="D191" s="29" t="s">
        <v>68</v>
      </c>
      <c r="E191" s="30">
        <v>44562</v>
      </c>
      <c r="F191" s="13"/>
      <c r="G191" s="4"/>
      <c r="H191" s="32" t="s">
        <v>109</v>
      </c>
      <c r="I191" s="31"/>
      <c r="J191" s="32" t="s">
        <v>111</v>
      </c>
      <c r="K191" s="56"/>
      <c r="L191" s="55" t="s">
        <v>118</v>
      </c>
      <c r="M191" s="56"/>
      <c r="N19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91" s="13" t="str">
        <f>CONCATENATE("F","$",Таблица_основная[[#This Row],[Первая строка массива]])</f>
        <v>F$178</v>
      </c>
      <c r="P191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91" s="13">
        <f t="shared" si="11"/>
        <v>178</v>
      </c>
      <c r="R191" s="13">
        <f>Таблица_основная[[#This Row],[Первая строка массива]]+15</f>
        <v>193</v>
      </c>
    </row>
    <row r="192" spans="1:18" ht="12.75" customHeight="1" x14ac:dyDescent="0.2">
      <c r="A192" s="13">
        <v>499</v>
      </c>
      <c r="B192" s="28">
        <v>261</v>
      </c>
      <c r="C192" s="27" t="s">
        <v>148</v>
      </c>
      <c r="D192" s="29" t="s">
        <v>68</v>
      </c>
      <c r="E192" s="30">
        <v>44562</v>
      </c>
      <c r="F192" s="13"/>
      <c r="G192" s="4"/>
      <c r="H192" s="32" t="s">
        <v>109</v>
      </c>
      <c r="I192" s="31"/>
      <c r="J192" s="32" t="s">
        <v>111</v>
      </c>
      <c r="K192" s="56"/>
      <c r="L192" s="55" t="s">
        <v>118</v>
      </c>
      <c r="M192" s="56"/>
      <c r="N19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92" s="13" t="str">
        <f>CONCATENATE("F","$",Таблица_основная[[#This Row],[Первая строка массива]])</f>
        <v>F$178</v>
      </c>
      <c r="P192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92" s="13">
        <f t="shared" si="11"/>
        <v>178</v>
      </c>
      <c r="R192" s="13">
        <f>Таблица_основная[[#This Row],[Первая строка массива]]+15</f>
        <v>193</v>
      </c>
    </row>
    <row r="193" spans="1:18" ht="12.75" customHeight="1" x14ac:dyDescent="0.2">
      <c r="A193" s="13">
        <v>500</v>
      </c>
      <c r="B193" s="28">
        <v>279</v>
      </c>
      <c r="C193" s="27" t="s">
        <v>149</v>
      </c>
      <c r="D193" s="29" t="s">
        <v>68</v>
      </c>
      <c r="E193" s="30">
        <v>44562</v>
      </c>
      <c r="F193" s="13"/>
      <c r="G193" s="4"/>
      <c r="H193" s="32" t="s">
        <v>109</v>
      </c>
      <c r="I193" s="31"/>
      <c r="J193" s="32" t="s">
        <v>111</v>
      </c>
      <c r="K193" s="56"/>
      <c r="L193" s="55" t="s">
        <v>118</v>
      </c>
      <c r="M193" s="56"/>
      <c r="N19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93" s="13" t="str">
        <f>CONCATENATE("F","$",Таблица_основная[[#This Row],[Первая строка массива]])</f>
        <v>F$178</v>
      </c>
      <c r="P193" s="13" t="str">
        <f>CONCATENATE("F","$",Таблица_основная[[#This Row],[Первая строка массива]],":","F","$",Таблица_основная[[#This Row],[Последняя строка моссива]])</f>
        <v>F$178:F$193</v>
      </c>
      <c r="Q193" s="13">
        <f t="shared" si="11"/>
        <v>178</v>
      </c>
      <c r="R193" s="13">
        <f>Таблица_основная[[#This Row],[Первая строка массива]]+15</f>
        <v>193</v>
      </c>
    </row>
    <row r="194" spans="1:18" ht="12.75" customHeight="1" x14ac:dyDescent="0.2">
      <c r="A194" s="13">
        <v>529</v>
      </c>
      <c r="B194" s="28">
        <v>10</v>
      </c>
      <c r="C194" s="27" t="s">
        <v>134</v>
      </c>
      <c r="D194" s="29" t="s">
        <v>51</v>
      </c>
      <c r="E194" s="30">
        <v>44562</v>
      </c>
      <c r="F194" s="13"/>
      <c r="G194" s="4"/>
      <c r="H194" s="32" t="s">
        <v>109</v>
      </c>
      <c r="I194" s="31"/>
      <c r="J194" s="32" t="s">
        <v>111</v>
      </c>
      <c r="K194" s="56"/>
      <c r="L194" s="55" t="s">
        <v>118</v>
      </c>
      <c r="M194" s="56"/>
      <c r="N19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94" s="13" t="str">
        <f>CONCATENATE("F","$",Таблица_основная[[#This Row],[Первая строка массива]])</f>
        <v>F$194</v>
      </c>
      <c r="P194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194" s="63">
        <f>ROW()</f>
        <v>194</v>
      </c>
      <c r="R194" s="13">
        <f>Таблица_основная[[#This Row],[Первая строка массива]]+15</f>
        <v>209</v>
      </c>
    </row>
    <row r="195" spans="1:18" ht="12.75" customHeight="1" x14ac:dyDescent="0.2">
      <c r="A195" s="13">
        <v>530</v>
      </c>
      <c r="B195" s="28">
        <v>28</v>
      </c>
      <c r="C195" s="27" t="s">
        <v>135</v>
      </c>
      <c r="D195" s="29" t="s">
        <v>51</v>
      </c>
      <c r="E195" s="30">
        <v>44562</v>
      </c>
      <c r="F195" s="13"/>
      <c r="G195" s="4"/>
      <c r="H195" s="32" t="s">
        <v>109</v>
      </c>
      <c r="I195" s="31"/>
      <c r="J195" s="32" t="s">
        <v>111</v>
      </c>
      <c r="K195" s="56"/>
      <c r="L195" s="55" t="s">
        <v>118</v>
      </c>
      <c r="M195" s="56"/>
      <c r="N19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95" s="13" t="str">
        <f>CONCATENATE("F","$",Таблица_основная[[#This Row],[Первая строка массива]])</f>
        <v>F$194</v>
      </c>
      <c r="P195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195" s="13">
        <f t="shared" ref="Q195:Q209" si="12">Q194</f>
        <v>194</v>
      </c>
      <c r="R195" s="13">
        <f>Таблица_основная[[#This Row],[Первая строка массива]]+15</f>
        <v>209</v>
      </c>
    </row>
    <row r="196" spans="1:18" ht="12.75" customHeight="1" x14ac:dyDescent="0.2">
      <c r="A196" s="13">
        <v>531</v>
      </c>
      <c r="B196" s="28">
        <v>46</v>
      </c>
      <c r="C196" s="27" t="s">
        <v>136</v>
      </c>
      <c r="D196" s="29" t="s">
        <v>51</v>
      </c>
      <c r="E196" s="30">
        <v>44562</v>
      </c>
      <c r="F196" s="13"/>
      <c r="G196" s="4"/>
      <c r="H196" s="32" t="s">
        <v>109</v>
      </c>
      <c r="I196" s="31"/>
      <c r="J196" s="32" t="s">
        <v>111</v>
      </c>
      <c r="K196" s="56"/>
      <c r="L196" s="55" t="s">
        <v>118</v>
      </c>
      <c r="M196" s="56"/>
      <c r="N19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96" s="13" t="str">
        <f>CONCATENATE("F","$",Таблица_основная[[#This Row],[Первая строка массива]])</f>
        <v>F$194</v>
      </c>
      <c r="P196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196" s="13">
        <f t="shared" si="12"/>
        <v>194</v>
      </c>
      <c r="R196" s="13">
        <f>Таблица_основная[[#This Row],[Первая строка массива]]+15</f>
        <v>209</v>
      </c>
    </row>
    <row r="197" spans="1:18" ht="12.75" customHeight="1" x14ac:dyDescent="0.2">
      <c r="A197" s="13">
        <v>532</v>
      </c>
      <c r="B197" s="28">
        <v>64</v>
      </c>
      <c r="C197" s="27" t="s">
        <v>137</v>
      </c>
      <c r="D197" s="29" t="s">
        <v>51</v>
      </c>
      <c r="E197" s="30">
        <v>44562</v>
      </c>
      <c r="F197" s="13"/>
      <c r="G197" s="4"/>
      <c r="H197" s="32" t="s">
        <v>109</v>
      </c>
      <c r="I197" s="31"/>
      <c r="J197" s="32" t="s">
        <v>111</v>
      </c>
      <c r="K197" s="56"/>
      <c r="L197" s="55" t="s">
        <v>118</v>
      </c>
      <c r="M197" s="56"/>
      <c r="N19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97" s="13" t="str">
        <f>CONCATENATE("F","$",Таблица_основная[[#This Row],[Первая строка массива]])</f>
        <v>F$194</v>
      </c>
      <c r="P197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197" s="13">
        <f t="shared" si="12"/>
        <v>194</v>
      </c>
      <c r="R197" s="13">
        <f>Таблица_основная[[#This Row],[Первая строка массива]]+15</f>
        <v>209</v>
      </c>
    </row>
    <row r="198" spans="1:18" ht="12.75" customHeight="1" x14ac:dyDescent="0.2">
      <c r="A198" s="13">
        <v>533</v>
      </c>
      <c r="B198" s="28">
        <v>82</v>
      </c>
      <c r="C198" s="27" t="s">
        <v>138</v>
      </c>
      <c r="D198" s="29" t="s">
        <v>51</v>
      </c>
      <c r="E198" s="30">
        <v>44562</v>
      </c>
      <c r="F198" s="13"/>
      <c r="G198" s="4"/>
      <c r="H198" s="32" t="s">
        <v>109</v>
      </c>
      <c r="I198" s="31"/>
      <c r="J198" s="32" t="s">
        <v>111</v>
      </c>
      <c r="K198" s="56"/>
      <c r="L198" s="55" t="s">
        <v>118</v>
      </c>
      <c r="M198" s="56"/>
      <c r="N19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98" s="13" t="str">
        <f>CONCATENATE("F","$",Таблица_основная[[#This Row],[Первая строка массива]])</f>
        <v>F$194</v>
      </c>
      <c r="P198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198" s="13">
        <f t="shared" si="12"/>
        <v>194</v>
      </c>
      <c r="R198" s="13">
        <f>Таблица_основная[[#This Row],[Первая строка массива]]+15</f>
        <v>209</v>
      </c>
    </row>
    <row r="199" spans="1:18" ht="12.75" customHeight="1" x14ac:dyDescent="0.2">
      <c r="A199" s="13">
        <v>534</v>
      </c>
      <c r="B199" s="28">
        <v>100</v>
      </c>
      <c r="C199" s="27" t="s">
        <v>139</v>
      </c>
      <c r="D199" s="29" t="s">
        <v>51</v>
      </c>
      <c r="E199" s="30">
        <v>44562</v>
      </c>
      <c r="F199" s="13"/>
      <c r="G199" s="4"/>
      <c r="H199" s="32" t="s">
        <v>109</v>
      </c>
      <c r="I199" s="31"/>
      <c r="J199" s="32" t="s">
        <v>111</v>
      </c>
      <c r="K199" s="56"/>
      <c r="L199" s="55" t="s">
        <v>118</v>
      </c>
      <c r="M199" s="56"/>
      <c r="N19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99" s="13" t="str">
        <f>CONCATENATE("F","$",Таблица_основная[[#This Row],[Первая строка массива]])</f>
        <v>F$194</v>
      </c>
      <c r="P199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199" s="13">
        <f t="shared" si="12"/>
        <v>194</v>
      </c>
      <c r="R199" s="13">
        <f>Таблица_основная[[#This Row],[Первая строка массива]]+15</f>
        <v>209</v>
      </c>
    </row>
    <row r="200" spans="1:18" ht="12.75" customHeight="1" x14ac:dyDescent="0.2">
      <c r="A200" s="13">
        <v>535</v>
      </c>
      <c r="B200" s="28">
        <v>118</v>
      </c>
      <c r="C200" s="27" t="s">
        <v>140</v>
      </c>
      <c r="D200" s="29" t="s">
        <v>51</v>
      </c>
      <c r="E200" s="30">
        <v>44562</v>
      </c>
      <c r="F200" s="13"/>
      <c r="G200" s="4"/>
      <c r="H200" s="32" t="s">
        <v>109</v>
      </c>
      <c r="I200" s="31"/>
      <c r="J200" s="32" t="s">
        <v>111</v>
      </c>
      <c r="K200" s="56"/>
      <c r="L200" s="55" t="s">
        <v>118</v>
      </c>
      <c r="M200" s="56"/>
      <c r="N20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00" s="13" t="str">
        <f>CONCATENATE("F","$",Таблица_основная[[#This Row],[Первая строка массива]])</f>
        <v>F$194</v>
      </c>
      <c r="P200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200" s="13">
        <f t="shared" si="12"/>
        <v>194</v>
      </c>
      <c r="R200" s="13">
        <f>Таблица_основная[[#This Row],[Первая строка массива]]+15</f>
        <v>209</v>
      </c>
    </row>
    <row r="201" spans="1:18" ht="12.75" customHeight="1" x14ac:dyDescent="0.2">
      <c r="A201" s="13">
        <v>536</v>
      </c>
      <c r="B201" s="28">
        <v>136</v>
      </c>
      <c r="C201" s="27" t="s">
        <v>141</v>
      </c>
      <c r="D201" s="29" t="s">
        <v>51</v>
      </c>
      <c r="E201" s="30">
        <v>44562</v>
      </c>
      <c r="F201" s="13"/>
      <c r="G201" s="4"/>
      <c r="H201" s="32" t="s">
        <v>109</v>
      </c>
      <c r="I201" s="31"/>
      <c r="J201" s="32" t="s">
        <v>111</v>
      </c>
      <c r="K201" s="56"/>
      <c r="L201" s="55" t="s">
        <v>118</v>
      </c>
      <c r="M201" s="56"/>
      <c r="N20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01" s="13" t="str">
        <f>CONCATENATE("F","$",Таблица_основная[[#This Row],[Первая строка массива]])</f>
        <v>F$194</v>
      </c>
      <c r="P201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201" s="13">
        <f t="shared" si="12"/>
        <v>194</v>
      </c>
      <c r="R201" s="13">
        <f>Таблица_основная[[#This Row],[Первая строка массива]]+15</f>
        <v>209</v>
      </c>
    </row>
    <row r="202" spans="1:18" ht="12.75" customHeight="1" x14ac:dyDescent="0.2">
      <c r="A202" s="13">
        <v>537</v>
      </c>
      <c r="B202" s="28">
        <v>154</v>
      </c>
      <c r="C202" s="27" t="s">
        <v>142</v>
      </c>
      <c r="D202" s="29" t="s">
        <v>51</v>
      </c>
      <c r="E202" s="30">
        <v>44562</v>
      </c>
      <c r="F202" s="13"/>
      <c r="G202" s="4"/>
      <c r="H202" s="32" t="s">
        <v>109</v>
      </c>
      <c r="I202" s="31"/>
      <c r="J202" s="32" t="s">
        <v>111</v>
      </c>
      <c r="K202" s="56"/>
      <c r="L202" s="55" t="s">
        <v>118</v>
      </c>
      <c r="M202" s="56"/>
      <c r="N20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02" s="13" t="str">
        <f>CONCATENATE("F","$",Таблица_основная[[#This Row],[Первая строка массива]])</f>
        <v>F$194</v>
      </c>
      <c r="P202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202" s="13">
        <f t="shared" si="12"/>
        <v>194</v>
      </c>
      <c r="R202" s="13">
        <f>Таблица_основная[[#This Row],[Первая строка массива]]+15</f>
        <v>209</v>
      </c>
    </row>
    <row r="203" spans="1:18" ht="12.75" customHeight="1" x14ac:dyDescent="0.2">
      <c r="A203" s="13">
        <v>538</v>
      </c>
      <c r="B203" s="28">
        <v>172</v>
      </c>
      <c r="C203" s="27" t="s">
        <v>143</v>
      </c>
      <c r="D203" s="29" t="s">
        <v>51</v>
      </c>
      <c r="E203" s="30">
        <v>44562</v>
      </c>
      <c r="F203" s="13"/>
      <c r="G203" s="4"/>
      <c r="H203" s="32" t="s">
        <v>109</v>
      </c>
      <c r="I203" s="31"/>
      <c r="J203" s="32" t="s">
        <v>111</v>
      </c>
      <c r="K203" s="56"/>
      <c r="L203" s="55" t="s">
        <v>118</v>
      </c>
      <c r="M203" s="56"/>
      <c r="N20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03" s="13" t="str">
        <f>CONCATENATE("F","$",Таблица_основная[[#This Row],[Первая строка массива]])</f>
        <v>F$194</v>
      </c>
      <c r="P203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203" s="13">
        <f t="shared" si="12"/>
        <v>194</v>
      </c>
      <c r="R203" s="13">
        <f>Таблица_основная[[#This Row],[Первая строка массива]]+15</f>
        <v>209</v>
      </c>
    </row>
    <row r="204" spans="1:18" ht="12.75" customHeight="1" x14ac:dyDescent="0.2">
      <c r="A204" s="13">
        <v>539</v>
      </c>
      <c r="B204" s="28">
        <v>190</v>
      </c>
      <c r="C204" s="27" t="s">
        <v>144</v>
      </c>
      <c r="D204" s="29" t="s">
        <v>51</v>
      </c>
      <c r="E204" s="30">
        <v>44562</v>
      </c>
      <c r="F204" s="13"/>
      <c r="G204" s="4"/>
      <c r="H204" s="32" t="s">
        <v>109</v>
      </c>
      <c r="I204" s="31"/>
      <c r="J204" s="32" t="s">
        <v>111</v>
      </c>
      <c r="K204" s="56"/>
      <c r="L204" s="55" t="s">
        <v>118</v>
      </c>
      <c r="M204" s="56"/>
      <c r="N20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04" s="13" t="str">
        <f>CONCATENATE("F","$",Таблица_основная[[#This Row],[Первая строка массива]])</f>
        <v>F$194</v>
      </c>
      <c r="P204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204" s="13">
        <f t="shared" si="12"/>
        <v>194</v>
      </c>
      <c r="R204" s="13">
        <f>Таблица_основная[[#This Row],[Первая строка массива]]+15</f>
        <v>209</v>
      </c>
    </row>
    <row r="205" spans="1:18" ht="12.75" customHeight="1" x14ac:dyDescent="0.2">
      <c r="A205" s="13">
        <v>540</v>
      </c>
      <c r="B205" s="28">
        <v>208</v>
      </c>
      <c r="C205" s="27" t="s">
        <v>145</v>
      </c>
      <c r="D205" s="29" t="s">
        <v>51</v>
      </c>
      <c r="E205" s="30">
        <v>44562</v>
      </c>
      <c r="F205" s="13"/>
      <c r="G205" s="4"/>
      <c r="H205" s="32" t="s">
        <v>109</v>
      </c>
      <c r="I205" s="31"/>
      <c r="J205" s="32" t="s">
        <v>111</v>
      </c>
      <c r="K205" s="56"/>
      <c r="L205" s="55" t="s">
        <v>118</v>
      </c>
      <c r="M205" s="56"/>
      <c r="N20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05" s="13" t="str">
        <f>CONCATENATE("F","$",Таблица_основная[[#This Row],[Первая строка массива]])</f>
        <v>F$194</v>
      </c>
      <c r="P205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205" s="13">
        <f t="shared" si="12"/>
        <v>194</v>
      </c>
      <c r="R205" s="13">
        <f>Таблица_основная[[#This Row],[Первая строка массива]]+15</f>
        <v>209</v>
      </c>
    </row>
    <row r="206" spans="1:18" ht="12.75" customHeight="1" x14ac:dyDescent="0.2">
      <c r="A206" s="13">
        <v>541</v>
      </c>
      <c r="B206" s="28">
        <v>226</v>
      </c>
      <c r="C206" s="27" t="s">
        <v>146</v>
      </c>
      <c r="D206" s="29" t="s">
        <v>51</v>
      </c>
      <c r="E206" s="30">
        <v>44562</v>
      </c>
      <c r="F206" s="13"/>
      <c r="G206" s="4"/>
      <c r="H206" s="32" t="s">
        <v>109</v>
      </c>
      <c r="I206" s="31"/>
      <c r="J206" s="32" t="s">
        <v>111</v>
      </c>
      <c r="K206" s="56"/>
      <c r="L206" s="55" t="s">
        <v>118</v>
      </c>
      <c r="M206" s="56"/>
      <c r="N20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06" s="13" t="str">
        <f>CONCATENATE("F","$",Таблица_основная[[#This Row],[Первая строка массива]])</f>
        <v>F$194</v>
      </c>
      <c r="P206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206" s="13">
        <f t="shared" si="12"/>
        <v>194</v>
      </c>
      <c r="R206" s="13">
        <f>Таблица_основная[[#This Row],[Первая строка массива]]+15</f>
        <v>209</v>
      </c>
    </row>
    <row r="207" spans="1:18" ht="12.75" customHeight="1" x14ac:dyDescent="0.2">
      <c r="A207" s="13">
        <v>542</v>
      </c>
      <c r="B207" s="28">
        <v>244</v>
      </c>
      <c r="C207" s="27" t="s">
        <v>147</v>
      </c>
      <c r="D207" s="29" t="s">
        <v>51</v>
      </c>
      <c r="E207" s="30">
        <v>44562</v>
      </c>
      <c r="F207" s="13"/>
      <c r="G207" s="4"/>
      <c r="H207" s="32" t="s">
        <v>109</v>
      </c>
      <c r="I207" s="31"/>
      <c r="J207" s="32" t="s">
        <v>111</v>
      </c>
      <c r="K207" s="56"/>
      <c r="L207" s="55" t="s">
        <v>118</v>
      </c>
      <c r="M207" s="56"/>
      <c r="N20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07" s="13" t="str">
        <f>CONCATENATE("F","$",Таблица_основная[[#This Row],[Первая строка массива]])</f>
        <v>F$194</v>
      </c>
      <c r="P207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207" s="13">
        <f t="shared" si="12"/>
        <v>194</v>
      </c>
      <c r="R207" s="13">
        <f>Таблица_основная[[#This Row],[Первая строка массива]]+15</f>
        <v>209</v>
      </c>
    </row>
    <row r="208" spans="1:18" ht="12.75" customHeight="1" x14ac:dyDescent="0.2">
      <c r="A208" s="13">
        <v>543</v>
      </c>
      <c r="B208" s="28">
        <v>262</v>
      </c>
      <c r="C208" s="27" t="s">
        <v>148</v>
      </c>
      <c r="D208" s="29" t="s">
        <v>51</v>
      </c>
      <c r="E208" s="30">
        <v>44562</v>
      </c>
      <c r="F208" s="13"/>
      <c r="G208" s="4"/>
      <c r="H208" s="32" t="s">
        <v>109</v>
      </c>
      <c r="I208" s="31"/>
      <c r="J208" s="32" t="s">
        <v>111</v>
      </c>
      <c r="K208" s="56"/>
      <c r="L208" s="55" t="s">
        <v>118</v>
      </c>
      <c r="M208" s="56"/>
      <c r="N20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08" s="13" t="str">
        <f>CONCATENATE("F","$",Таблица_основная[[#This Row],[Первая строка массива]])</f>
        <v>F$194</v>
      </c>
      <c r="P208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208" s="13">
        <f t="shared" si="12"/>
        <v>194</v>
      </c>
      <c r="R208" s="13">
        <f>Таблица_основная[[#This Row],[Первая строка массива]]+15</f>
        <v>209</v>
      </c>
    </row>
    <row r="209" spans="1:18" ht="12.75" customHeight="1" x14ac:dyDescent="0.2">
      <c r="A209" s="13">
        <v>544</v>
      </c>
      <c r="B209" s="28">
        <v>280</v>
      </c>
      <c r="C209" s="27" t="s">
        <v>149</v>
      </c>
      <c r="D209" s="29" t="s">
        <v>51</v>
      </c>
      <c r="E209" s="30">
        <v>44562</v>
      </c>
      <c r="F209" s="13"/>
      <c r="G209" s="4"/>
      <c r="H209" s="32" t="s">
        <v>109</v>
      </c>
      <c r="I209" s="31"/>
      <c r="J209" s="32" t="s">
        <v>111</v>
      </c>
      <c r="K209" s="56"/>
      <c r="L209" s="55" t="s">
        <v>118</v>
      </c>
      <c r="M209" s="56"/>
      <c r="N20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09" s="13" t="str">
        <f>CONCATENATE("F","$",Таблица_основная[[#This Row],[Первая строка массива]])</f>
        <v>F$194</v>
      </c>
      <c r="P209" s="13" t="str">
        <f>CONCATENATE("F","$",Таблица_основная[[#This Row],[Первая строка массива]],":","F","$",Таблица_основная[[#This Row],[Последняя строка моссива]])</f>
        <v>F$194:F$209</v>
      </c>
      <c r="Q209" s="13">
        <f t="shared" si="12"/>
        <v>194</v>
      </c>
      <c r="R209" s="13">
        <f>Таблица_основная[[#This Row],[Первая строка массива]]+15</f>
        <v>209</v>
      </c>
    </row>
    <row r="210" spans="1:18" ht="12.75" customHeight="1" x14ac:dyDescent="0.2">
      <c r="A210" s="13">
        <v>573</v>
      </c>
      <c r="B210" s="28">
        <v>12</v>
      </c>
      <c r="C210" s="27" t="s">
        <v>134</v>
      </c>
      <c r="D210" s="29" t="s">
        <v>50</v>
      </c>
      <c r="E210" s="30">
        <v>44562</v>
      </c>
      <c r="F210" s="13"/>
      <c r="G210" s="4"/>
      <c r="H210" s="32" t="s">
        <v>109</v>
      </c>
      <c r="I210" s="31"/>
      <c r="J210" s="32" t="s">
        <v>111</v>
      </c>
      <c r="K210" s="56"/>
      <c r="L210" s="55" t="s">
        <v>118</v>
      </c>
      <c r="M210" s="56"/>
      <c r="N21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10" s="13" t="str">
        <f>CONCATENATE("F","$",Таблица_основная[[#This Row],[Первая строка массива]])</f>
        <v>F$210</v>
      </c>
      <c r="P210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10" s="63">
        <f>ROW()</f>
        <v>210</v>
      </c>
      <c r="R210" s="13">
        <f>Таблица_основная[[#This Row],[Первая строка массива]]+15</f>
        <v>225</v>
      </c>
    </row>
    <row r="211" spans="1:18" ht="12.75" customHeight="1" x14ac:dyDescent="0.2">
      <c r="A211" s="13">
        <v>574</v>
      </c>
      <c r="B211" s="28">
        <v>30</v>
      </c>
      <c r="C211" s="27" t="s">
        <v>135</v>
      </c>
      <c r="D211" s="29" t="s">
        <v>50</v>
      </c>
      <c r="E211" s="30">
        <v>44562</v>
      </c>
      <c r="F211" s="13"/>
      <c r="G211" s="4"/>
      <c r="H211" s="32" t="s">
        <v>109</v>
      </c>
      <c r="I211" s="31"/>
      <c r="J211" s="32" t="s">
        <v>111</v>
      </c>
      <c r="K211" s="56"/>
      <c r="L211" s="55" t="s">
        <v>118</v>
      </c>
      <c r="M211" s="56"/>
      <c r="N21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11" s="13" t="str">
        <f>CONCATENATE("F","$",Таблица_основная[[#This Row],[Первая строка массива]])</f>
        <v>F$210</v>
      </c>
      <c r="P211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11" s="13">
        <f t="shared" ref="Q211:Q225" si="13">Q210</f>
        <v>210</v>
      </c>
      <c r="R211" s="13">
        <f>Таблица_основная[[#This Row],[Первая строка массива]]+15</f>
        <v>225</v>
      </c>
    </row>
    <row r="212" spans="1:18" ht="12.75" customHeight="1" x14ac:dyDescent="0.2">
      <c r="A212" s="13">
        <v>575</v>
      </c>
      <c r="B212" s="28">
        <v>48</v>
      </c>
      <c r="C212" s="27" t="s">
        <v>136</v>
      </c>
      <c r="D212" s="29" t="s">
        <v>50</v>
      </c>
      <c r="E212" s="30">
        <v>44562</v>
      </c>
      <c r="F212" s="13"/>
      <c r="G212" s="4"/>
      <c r="H212" s="32" t="s">
        <v>109</v>
      </c>
      <c r="I212" s="31"/>
      <c r="J212" s="32" t="s">
        <v>111</v>
      </c>
      <c r="K212" s="56"/>
      <c r="L212" s="55" t="s">
        <v>118</v>
      </c>
      <c r="M212" s="56"/>
      <c r="N21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12" s="13" t="str">
        <f>CONCATENATE("F","$",Таблица_основная[[#This Row],[Первая строка массива]])</f>
        <v>F$210</v>
      </c>
      <c r="P212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12" s="13">
        <f t="shared" si="13"/>
        <v>210</v>
      </c>
      <c r="R212" s="13">
        <f>Таблица_основная[[#This Row],[Первая строка массива]]+15</f>
        <v>225</v>
      </c>
    </row>
    <row r="213" spans="1:18" ht="12.75" customHeight="1" x14ac:dyDescent="0.2">
      <c r="A213" s="13">
        <v>576</v>
      </c>
      <c r="B213" s="28">
        <v>66</v>
      </c>
      <c r="C213" s="27" t="s">
        <v>137</v>
      </c>
      <c r="D213" s="29" t="s">
        <v>50</v>
      </c>
      <c r="E213" s="30">
        <v>44562</v>
      </c>
      <c r="F213" s="13"/>
      <c r="G213" s="4"/>
      <c r="H213" s="32" t="s">
        <v>109</v>
      </c>
      <c r="I213" s="31"/>
      <c r="J213" s="32" t="s">
        <v>111</v>
      </c>
      <c r="K213" s="56"/>
      <c r="L213" s="55" t="s">
        <v>118</v>
      </c>
      <c r="M213" s="56"/>
      <c r="N21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13" s="13" t="str">
        <f>CONCATENATE("F","$",Таблица_основная[[#This Row],[Первая строка массива]])</f>
        <v>F$210</v>
      </c>
      <c r="P213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13" s="13">
        <f t="shared" si="13"/>
        <v>210</v>
      </c>
      <c r="R213" s="13">
        <f>Таблица_основная[[#This Row],[Первая строка массива]]+15</f>
        <v>225</v>
      </c>
    </row>
    <row r="214" spans="1:18" ht="12.75" customHeight="1" x14ac:dyDescent="0.2">
      <c r="A214" s="13">
        <v>577</v>
      </c>
      <c r="B214" s="28">
        <v>84</v>
      </c>
      <c r="C214" s="27" t="s">
        <v>138</v>
      </c>
      <c r="D214" s="29" t="s">
        <v>50</v>
      </c>
      <c r="E214" s="30">
        <v>44562</v>
      </c>
      <c r="F214" s="13"/>
      <c r="G214" s="4"/>
      <c r="H214" s="32" t="s">
        <v>109</v>
      </c>
      <c r="I214" s="31"/>
      <c r="J214" s="32" t="s">
        <v>111</v>
      </c>
      <c r="K214" s="56"/>
      <c r="L214" s="55" t="s">
        <v>118</v>
      </c>
      <c r="M214" s="56"/>
      <c r="N21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14" s="13" t="str">
        <f>CONCATENATE("F","$",Таблица_основная[[#This Row],[Первая строка массива]])</f>
        <v>F$210</v>
      </c>
      <c r="P214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14" s="13">
        <f t="shared" si="13"/>
        <v>210</v>
      </c>
      <c r="R214" s="13">
        <f>Таблица_основная[[#This Row],[Первая строка массива]]+15</f>
        <v>225</v>
      </c>
    </row>
    <row r="215" spans="1:18" ht="12.75" customHeight="1" x14ac:dyDescent="0.2">
      <c r="A215" s="13">
        <v>578</v>
      </c>
      <c r="B215" s="28">
        <v>102</v>
      </c>
      <c r="C215" s="27" t="s">
        <v>139</v>
      </c>
      <c r="D215" s="29" t="s">
        <v>50</v>
      </c>
      <c r="E215" s="30">
        <v>44562</v>
      </c>
      <c r="F215" s="13"/>
      <c r="G215" s="4"/>
      <c r="H215" s="32" t="s">
        <v>109</v>
      </c>
      <c r="I215" s="31"/>
      <c r="J215" s="32" t="s">
        <v>111</v>
      </c>
      <c r="K215" s="56"/>
      <c r="L215" s="55" t="s">
        <v>118</v>
      </c>
      <c r="M215" s="56"/>
      <c r="N21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15" s="13" t="str">
        <f>CONCATENATE("F","$",Таблица_основная[[#This Row],[Первая строка массива]])</f>
        <v>F$210</v>
      </c>
      <c r="P215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15" s="13">
        <f t="shared" si="13"/>
        <v>210</v>
      </c>
      <c r="R215" s="13">
        <f>Таблица_основная[[#This Row],[Первая строка массива]]+15</f>
        <v>225</v>
      </c>
    </row>
    <row r="216" spans="1:18" ht="12.75" customHeight="1" x14ac:dyDescent="0.2">
      <c r="A216" s="13">
        <v>579</v>
      </c>
      <c r="B216" s="28">
        <v>120</v>
      </c>
      <c r="C216" s="27" t="s">
        <v>140</v>
      </c>
      <c r="D216" s="29" t="s">
        <v>50</v>
      </c>
      <c r="E216" s="30">
        <v>44562</v>
      </c>
      <c r="F216" s="13"/>
      <c r="G216" s="4"/>
      <c r="H216" s="32" t="s">
        <v>109</v>
      </c>
      <c r="I216" s="31"/>
      <c r="J216" s="32" t="s">
        <v>111</v>
      </c>
      <c r="K216" s="56"/>
      <c r="L216" s="55" t="s">
        <v>118</v>
      </c>
      <c r="M216" s="56"/>
      <c r="N21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16" s="13" t="str">
        <f>CONCATENATE("F","$",Таблица_основная[[#This Row],[Первая строка массива]])</f>
        <v>F$210</v>
      </c>
      <c r="P216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16" s="13">
        <f t="shared" si="13"/>
        <v>210</v>
      </c>
      <c r="R216" s="13">
        <f>Таблица_основная[[#This Row],[Первая строка массива]]+15</f>
        <v>225</v>
      </c>
    </row>
    <row r="217" spans="1:18" ht="12.75" customHeight="1" x14ac:dyDescent="0.2">
      <c r="A217" s="13">
        <v>580</v>
      </c>
      <c r="B217" s="28">
        <v>138</v>
      </c>
      <c r="C217" s="27" t="s">
        <v>141</v>
      </c>
      <c r="D217" s="29" t="s">
        <v>50</v>
      </c>
      <c r="E217" s="30">
        <v>44562</v>
      </c>
      <c r="F217" s="13"/>
      <c r="G217" s="4"/>
      <c r="H217" s="32" t="s">
        <v>109</v>
      </c>
      <c r="I217" s="31"/>
      <c r="J217" s="32" t="s">
        <v>111</v>
      </c>
      <c r="K217" s="56"/>
      <c r="L217" s="55" t="s">
        <v>118</v>
      </c>
      <c r="M217" s="56"/>
      <c r="N21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17" s="13" t="str">
        <f>CONCATENATE("F","$",Таблица_основная[[#This Row],[Первая строка массива]])</f>
        <v>F$210</v>
      </c>
      <c r="P217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17" s="13">
        <f t="shared" si="13"/>
        <v>210</v>
      </c>
      <c r="R217" s="13">
        <f>Таблица_основная[[#This Row],[Первая строка массива]]+15</f>
        <v>225</v>
      </c>
    </row>
    <row r="218" spans="1:18" ht="12.75" customHeight="1" x14ac:dyDescent="0.2">
      <c r="A218" s="13">
        <v>581</v>
      </c>
      <c r="B218" s="28">
        <v>156</v>
      </c>
      <c r="C218" s="27" t="s">
        <v>142</v>
      </c>
      <c r="D218" s="29" t="s">
        <v>50</v>
      </c>
      <c r="E218" s="30">
        <v>44562</v>
      </c>
      <c r="F218" s="13"/>
      <c r="G218" s="4"/>
      <c r="H218" s="32" t="s">
        <v>109</v>
      </c>
      <c r="I218" s="31"/>
      <c r="J218" s="32" t="s">
        <v>111</v>
      </c>
      <c r="K218" s="56"/>
      <c r="L218" s="55" t="s">
        <v>118</v>
      </c>
      <c r="M218" s="56"/>
      <c r="N21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18" s="13" t="str">
        <f>CONCATENATE("F","$",Таблица_основная[[#This Row],[Первая строка массива]])</f>
        <v>F$210</v>
      </c>
      <c r="P218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18" s="13">
        <f t="shared" si="13"/>
        <v>210</v>
      </c>
      <c r="R218" s="13">
        <f>Таблица_основная[[#This Row],[Первая строка массива]]+15</f>
        <v>225</v>
      </c>
    </row>
    <row r="219" spans="1:18" ht="12.75" customHeight="1" x14ac:dyDescent="0.2">
      <c r="A219" s="13">
        <v>582</v>
      </c>
      <c r="B219" s="28">
        <v>174</v>
      </c>
      <c r="C219" s="27" t="s">
        <v>143</v>
      </c>
      <c r="D219" s="29" t="s">
        <v>50</v>
      </c>
      <c r="E219" s="30">
        <v>44562</v>
      </c>
      <c r="F219" s="13"/>
      <c r="G219" s="4"/>
      <c r="H219" s="32" t="s">
        <v>109</v>
      </c>
      <c r="I219" s="31"/>
      <c r="J219" s="32" t="s">
        <v>111</v>
      </c>
      <c r="K219" s="56"/>
      <c r="L219" s="55" t="s">
        <v>118</v>
      </c>
      <c r="M219" s="56"/>
      <c r="N21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19" s="13" t="str">
        <f>CONCATENATE("F","$",Таблица_основная[[#This Row],[Первая строка массива]])</f>
        <v>F$210</v>
      </c>
      <c r="P219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19" s="13">
        <f t="shared" si="13"/>
        <v>210</v>
      </c>
      <c r="R219" s="13">
        <f>Таблица_основная[[#This Row],[Первая строка массива]]+15</f>
        <v>225</v>
      </c>
    </row>
    <row r="220" spans="1:18" ht="12.75" customHeight="1" x14ac:dyDescent="0.2">
      <c r="A220" s="13">
        <v>583</v>
      </c>
      <c r="B220" s="28">
        <v>192</v>
      </c>
      <c r="C220" s="27" t="s">
        <v>144</v>
      </c>
      <c r="D220" s="29" t="s">
        <v>50</v>
      </c>
      <c r="E220" s="30">
        <v>44562</v>
      </c>
      <c r="F220" s="13"/>
      <c r="G220" s="4"/>
      <c r="H220" s="32" t="s">
        <v>109</v>
      </c>
      <c r="I220" s="31"/>
      <c r="J220" s="32" t="s">
        <v>111</v>
      </c>
      <c r="K220" s="56"/>
      <c r="L220" s="55" t="s">
        <v>118</v>
      </c>
      <c r="M220" s="56"/>
      <c r="N22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20" s="13" t="str">
        <f>CONCATENATE("F","$",Таблица_основная[[#This Row],[Первая строка массива]])</f>
        <v>F$210</v>
      </c>
      <c r="P220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20" s="13">
        <f t="shared" si="13"/>
        <v>210</v>
      </c>
      <c r="R220" s="13">
        <f>Таблица_основная[[#This Row],[Первая строка массива]]+15</f>
        <v>225</v>
      </c>
    </row>
    <row r="221" spans="1:18" ht="12.75" customHeight="1" x14ac:dyDescent="0.2">
      <c r="A221" s="13">
        <v>584</v>
      </c>
      <c r="B221" s="28">
        <v>210</v>
      </c>
      <c r="C221" s="27" t="s">
        <v>145</v>
      </c>
      <c r="D221" s="29" t="s">
        <v>50</v>
      </c>
      <c r="E221" s="30">
        <v>44562</v>
      </c>
      <c r="F221" s="13"/>
      <c r="G221" s="4"/>
      <c r="H221" s="32" t="s">
        <v>109</v>
      </c>
      <c r="I221" s="31"/>
      <c r="J221" s="32" t="s">
        <v>111</v>
      </c>
      <c r="K221" s="56"/>
      <c r="L221" s="55" t="s">
        <v>118</v>
      </c>
      <c r="M221" s="56"/>
      <c r="N22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21" s="13" t="str">
        <f>CONCATENATE("F","$",Таблица_основная[[#This Row],[Первая строка массива]])</f>
        <v>F$210</v>
      </c>
      <c r="P221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21" s="13">
        <f t="shared" si="13"/>
        <v>210</v>
      </c>
      <c r="R221" s="13">
        <f>Таблица_основная[[#This Row],[Первая строка массива]]+15</f>
        <v>225</v>
      </c>
    </row>
    <row r="222" spans="1:18" ht="12.75" customHeight="1" x14ac:dyDescent="0.2">
      <c r="A222" s="13">
        <v>585</v>
      </c>
      <c r="B222" s="28">
        <v>228</v>
      </c>
      <c r="C222" s="27" t="s">
        <v>146</v>
      </c>
      <c r="D222" s="29" t="s">
        <v>50</v>
      </c>
      <c r="E222" s="30">
        <v>44562</v>
      </c>
      <c r="F222" s="13"/>
      <c r="G222" s="4"/>
      <c r="H222" s="32" t="s">
        <v>109</v>
      </c>
      <c r="I222" s="31"/>
      <c r="J222" s="32" t="s">
        <v>111</v>
      </c>
      <c r="K222" s="56"/>
      <c r="L222" s="55" t="s">
        <v>118</v>
      </c>
      <c r="M222" s="56"/>
      <c r="N22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22" s="13" t="str">
        <f>CONCATENATE("F","$",Таблица_основная[[#This Row],[Первая строка массива]])</f>
        <v>F$210</v>
      </c>
      <c r="P222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22" s="13">
        <f t="shared" si="13"/>
        <v>210</v>
      </c>
      <c r="R222" s="13">
        <f>Таблица_основная[[#This Row],[Первая строка массива]]+15</f>
        <v>225</v>
      </c>
    </row>
    <row r="223" spans="1:18" ht="12.75" customHeight="1" x14ac:dyDescent="0.2">
      <c r="A223" s="13">
        <v>586</v>
      </c>
      <c r="B223" s="28">
        <v>246</v>
      </c>
      <c r="C223" s="27" t="s">
        <v>147</v>
      </c>
      <c r="D223" s="29" t="s">
        <v>50</v>
      </c>
      <c r="E223" s="30">
        <v>44562</v>
      </c>
      <c r="F223" s="13"/>
      <c r="G223" s="4"/>
      <c r="H223" s="32" t="s">
        <v>109</v>
      </c>
      <c r="I223" s="31"/>
      <c r="J223" s="32" t="s">
        <v>111</v>
      </c>
      <c r="K223" s="56"/>
      <c r="L223" s="55" t="s">
        <v>118</v>
      </c>
      <c r="M223" s="56"/>
      <c r="N22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23" s="13" t="str">
        <f>CONCATENATE("F","$",Таблица_основная[[#This Row],[Первая строка массива]])</f>
        <v>F$210</v>
      </c>
      <c r="P223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23" s="13">
        <f t="shared" si="13"/>
        <v>210</v>
      </c>
      <c r="R223" s="13">
        <f>Таблица_основная[[#This Row],[Первая строка массива]]+15</f>
        <v>225</v>
      </c>
    </row>
    <row r="224" spans="1:18" ht="12.75" customHeight="1" x14ac:dyDescent="0.2">
      <c r="A224" s="13">
        <v>587</v>
      </c>
      <c r="B224" s="28">
        <v>264</v>
      </c>
      <c r="C224" s="27" t="s">
        <v>148</v>
      </c>
      <c r="D224" s="29" t="s">
        <v>50</v>
      </c>
      <c r="E224" s="30">
        <v>44562</v>
      </c>
      <c r="F224" s="13"/>
      <c r="G224" s="4"/>
      <c r="H224" s="32" t="s">
        <v>109</v>
      </c>
      <c r="I224" s="31"/>
      <c r="J224" s="32" t="s">
        <v>111</v>
      </c>
      <c r="K224" s="56"/>
      <c r="L224" s="55" t="s">
        <v>118</v>
      </c>
      <c r="M224" s="56"/>
      <c r="N22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24" s="13" t="str">
        <f>CONCATENATE("F","$",Таблица_основная[[#This Row],[Первая строка массива]])</f>
        <v>F$210</v>
      </c>
      <c r="P224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24" s="13">
        <f t="shared" si="13"/>
        <v>210</v>
      </c>
      <c r="R224" s="13">
        <f>Таблица_основная[[#This Row],[Первая строка массива]]+15</f>
        <v>225</v>
      </c>
    </row>
    <row r="225" spans="1:18" ht="12.75" customHeight="1" x14ac:dyDescent="0.2">
      <c r="A225" s="13">
        <v>588</v>
      </c>
      <c r="B225" s="28">
        <v>282</v>
      </c>
      <c r="C225" s="27" t="s">
        <v>149</v>
      </c>
      <c r="D225" s="29" t="s">
        <v>50</v>
      </c>
      <c r="E225" s="30">
        <v>44562</v>
      </c>
      <c r="F225" s="13"/>
      <c r="G225" s="4"/>
      <c r="H225" s="32" t="s">
        <v>109</v>
      </c>
      <c r="I225" s="31"/>
      <c r="J225" s="32" t="s">
        <v>111</v>
      </c>
      <c r="K225" s="56"/>
      <c r="L225" s="55" t="s">
        <v>118</v>
      </c>
      <c r="M225" s="56"/>
      <c r="N22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25" s="13" t="str">
        <f>CONCATENATE("F","$",Таблица_основная[[#This Row],[Первая строка массива]])</f>
        <v>F$210</v>
      </c>
      <c r="P225" s="13" t="str">
        <f>CONCATENATE("F","$",Таблица_основная[[#This Row],[Первая строка массива]],":","F","$",Таблица_основная[[#This Row],[Последняя строка моссива]])</f>
        <v>F$210:F$225</v>
      </c>
      <c r="Q225" s="13">
        <f t="shared" si="13"/>
        <v>210</v>
      </c>
      <c r="R225" s="13">
        <f>Таблица_основная[[#This Row],[Первая строка массива]]+15</f>
        <v>225</v>
      </c>
    </row>
    <row r="226" spans="1:18" ht="12.75" customHeight="1" x14ac:dyDescent="0.2">
      <c r="A226" s="13">
        <v>617</v>
      </c>
      <c r="B226" s="28">
        <v>11</v>
      </c>
      <c r="C226" s="27" t="s">
        <v>134</v>
      </c>
      <c r="D226" s="29" t="s">
        <v>104</v>
      </c>
      <c r="E226" s="30">
        <v>44562</v>
      </c>
      <c r="F226" s="13"/>
      <c r="G226" s="4"/>
      <c r="H226" s="32" t="s">
        <v>109</v>
      </c>
      <c r="I226" s="31"/>
      <c r="J226" s="32" t="s">
        <v>111</v>
      </c>
      <c r="K226" s="56"/>
      <c r="L226" s="55" t="s">
        <v>118</v>
      </c>
      <c r="M226" s="56"/>
      <c r="N22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26" s="13" t="str">
        <f>CONCATENATE("F","$",Таблица_основная[[#This Row],[Первая строка массива]])</f>
        <v>F$226</v>
      </c>
      <c r="P226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26" s="63">
        <f>ROW()</f>
        <v>226</v>
      </c>
      <c r="R226" s="13">
        <f>Таблица_основная[[#This Row],[Первая строка массива]]+15</f>
        <v>241</v>
      </c>
    </row>
    <row r="227" spans="1:18" ht="12.75" customHeight="1" x14ac:dyDescent="0.2">
      <c r="A227" s="13">
        <v>618</v>
      </c>
      <c r="B227" s="28">
        <v>29</v>
      </c>
      <c r="C227" s="27" t="s">
        <v>135</v>
      </c>
      <c r="D227" s="29" t="s">
        <v>104</v>
      </c>
      <c r="E227" s="30">
        <v>44562</v>
      </c>
      <c r="F227" s="13"/>
      <c r="G227" s="4"/>
      <c r="H227" s="32" t="s">
        <v>109</v>
      </c>
      <c r="I227" s="31"/>
      <c r="J227" s="32" t="s">
        <v>111</v>
      </c>
      <c r="K227" s="56"/>
      <c r="L227" s="55" t="s">
        <v>118</v>
      </c>
      <c r="M227" s="56"/>
      <c r="N22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27" s="13" t="str">
        <f>CONCATENATE("F","$",Таблица_основная[[#This Row],[Первая строка массива]])</f>
        <v>F$226</v>
      </c>
      <c r="P227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27" s="13">
        <f t="shared" ref="Q227:Q241" si="14">Q226</f>
        <v>226</v>
      </c>
      <c r="R227" s="13">
        <f>Таблица_основная[[#This Row],[Первая строка массива]]+15</f>
        <v>241</v>
      </c>
    </row>
    <row r="228" spans="1:18" ht="12.75" customHeight="1" x14ac:dyDescent="0.2">
      <c r="A228" s="13">
        <v>619</v>
      </c>
      <c r="B228" s="28">
        <v>47</v>
      </c>
      <c r="C228" s="27" t="s">
        <v>136</v>
      </c>
      <c r="D228" s="29" t="s">
        <v>104</v>
      </c>
      <c r="E228" s="30">
        <v>44562</v>
      </c>
      <c r="F228" s="13"/>
      <c r="G228" s="4"/>
      <c r="H228" s="32" t="s">
        <v>109</v>
      </c>
      <c r="I228" s="31"/>
      <c r="J228" s="32" t="s">
        <v>111</v>
      </c>
      <c r="K228" s="56"/>
      <c r="L228" s="55" t="s">
        <v>118</v>
      </c>
      <c r="M228" s="56"/>
      <c r="N22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28" s="13" t="str">
        <f>CONCATENATE("F","$",Таблица_основная[[#This Row],[Первая строка массива]])</f>
        <v>F$226</v>
      </c>
      <c r="P228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28" s="13">
        <f t="shared" si="14"/>
        <v>226</v>
      </c>
      <c r="R228" s="13">
        <f>Таблица_основная[[#This Row],[Первая строка массива]]+15</f>
        <v>241</v>
      </c>
    </row>
    <row r="229" spans="1:18" ht="12.75" customHeight="1" x14ac:dyDescent="0.2">
      <c r="A229" s="13">
        <v>620</v>
      </c>
      <c r="B229" s="28">
        <v>65</v>
      </c>
      <c r="C229" s="27" t="s">
        <v>137</v>
      </c>
      <c r="D229" s="29" t="s">
        <v>104</v>
      </c>
      <c r="E229" s="30">
        <v>44562</v>
      </c>
      <c r="F229" s="13"/>
      <c r="G229" s="4"/>
      <c r="H229" s="32" t="s">
        <v>109</v>
      </c>
      <c r="I229" s="31"/>
      <c r="J229" s="32" t="s">
        <v>111</v>
      </c>
      <c r="K229" s="56"/>
      <c r="L229" s="55" t="s">
        <v>118</v>
      </c>
      <c r="M229" s="56"/>
      <c r="N22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29" s="13" t="str">
        <f>CONCATENATE("F","$",Таблица_основная[[#This Row],[Первая строка массива]])</f>
        <v>F$226</v>
      </c>
      <c r="P229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29" s="13">
        <f t="shared" si="14"/>
        <v>226</v>
      </c>
      <c r="R229" s="13">
        <f>Таблица_основная[[#This Row],[Первая строка массива]]+15</f>
        <v>241</v>
      </c>
    </row>
    <row r="230" spans="1:18" ht="12.75" customHeight="1" x14ac:dyDescent="0.2">
      <c r="A230" s="13">
        <v>621</v>
      </c>
      <c r="B230" s="28">
        <v>83</v>
      </c>
      <c r="C230" s="27" t="s">
        <v>138</v>
      </c>
      <c r="D230" s="29" t="s">
        <v>104</v>
      </c>
      <c r="E230" s="30">
        <v>44562</v>
      </c>
      <c r="F230" s="13"/>
      <c r="G230" s="4"/>
      <c r="H230" s="32" t="s">
        <v>109</v>
      </c>
      <c r="I230" s="31"/>
      <c r="J230" s="32" t="s">
        <v>111</v>
      </c>
      <c r="K230" s="56"/>
      <c r="L230" s="55" t="s">
        <v>118</v>
      </c>
      <c r="M230" s="56"/>
      <c r="N23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30" s="13" t="str">
        <f>CONCATENATE("F","$",Таблица_основная[[#This Row],[Первая строка массива]])</f>
        <v>F$226</v>
      </c>
      <c r="P230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30" s="13">
        <f t="shared" si="14"/>
        <v>226</v>
      </c>
      <c r="R230" s="13">
        <f>Таблица_основная[[#This Row],[Первая строка массива]]+15</f>
        <v>241</v>
      </c>
    </row>
    <row r="231" spans="1:18" ht="12.75" customHeight="1" x14ac:dyDescent="0.2">
      <c r="A231" s="13">
        <v>622</v>
      </c>
      <c r="B231" s="28">
        <v>101</v>
      </c>
      <c r="C231" s="27" t="s">
        <v>139</v>
      </c>
      <c r="D231" s="29" t="s">
        <v>104</v>
      </c>
      <c r="E231" s="30">
        <v>44562</v>
      </c>
      <c r="F231" s="13"/>
      <c r="G231" s="4"/>
      <c r="H231" s="32" t="s">
        <v>109</v>
      </c>
      <c r="I231" s="31"/>
      <c r="J231" s="32" t="s">
        <v>111</v>
      </c>
      <c r="K231" s="56"/>
      <c r="L231" s="55" t="s">
        <v>118</v>
      </c>
      <c r="M231" s="56"/>
      <c r="N23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31" s="13" t="str">
        <f>CONCATENATE("F","$",Таблица_основная[[#This Row],[Первая строка массива]])</f>
        <v>F$226</v>
      </c>
      <c r="P231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31" s="13">
        <f t="shared" si="14"/>
        <v>226</v>
      </c>
      <c r="R231" s="13">
        <f>Таблица_основная[[#This Row],[Первая строка массива]]+15</f>
        <v>241</v>
      </c>
    </row>
    <row r="232" spans="1:18" ht="12.75" customHeight="1" x14ac:dyDescent="0.2">
      <c r="A232" s="13">
        <v>623</v>
      </c>
      <c r="B232" s="28">
        <v>119</v>
      </c>
      <c r="C232" s="27" t="s">
        <v>140</v>
      </c>
      <c r="D232" s="29" t="s">
        <v>104</v>
      </c>
      <c r="E232" s="30">
        <v>44562</v>
      </c>
      <c r="F232" s="13"/>
      <c r="G232" s="4"/>
      <c r="H232" s="32" t="s">
        <v>109</v>
      </c>
      <c r="I232" s="31"/>
      <c r="J232" s="32" t="s">
        <v>111</v>
      </c>
      <c r="K232" s="56"/>
      <c r="L232" s="55" t="s">
        <v>118</v>
      </c>
      <c r="M232" s="56"/>
      <c r="N23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32" s="13" t="str">
        <f>CONCATENATE("F","$",Таблица_основная[[#This Row],[Первая строка массива]])</f>
        <v>F$226</v>
      </c>
      <c r="P232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32" s="13">
        <f t="shared" si="14"/>
        <v>226</v>
      </c>
      <c r="R232" s="13">
        <f>Таблица_основная[[#This Row],[Первая строка массива]]+15</f>
        <v>241</v>
      </c>
    </row>
    <row r="233" spans="1:18" ht="12.75" customHeight="1" x14ac:dyDescent="0.2">
      <c r="A233" s="13">
        <v>624</v>
      </c>
      <c r="B233" s="28">
        <v>137</v>
      </c>
      <c r="C233" s="27" t="s">
        <v>141</v>
      </c>
      <c r="D233" s="29" t="s">
        <v>104</v>
      </c>
      <c r="E233" s="30">
        <v>44562</v>
      </c>
      <c r="F233" s="13"/>
      <c r="G233" s="4"/>
      <c r="H233" s="32" t="s">
        <v>109</v>
      </c>
      <c r="I233" s="31"/>
      <c r="J233" s="32" t="s">
        <v>111</v>
      </c>
      <c r="K233" s="56"/>
      <c r="L233" s="55" t="s">
        <v>118</v>
      </c>
      <c r="M233" s="56"/>
      <c r="N23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33" s="13" t="str">
        <f>CONCATENATE("F","$",Таблица_основная[[#This Row],[Первая строка массива]])</f>
        <v>F$226</v>
      </c>
      <c r="P233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33" s="13">
        <f t="shared" si="14"/>
        <v>226</v>
      </c>
      <c r="R233" s="13">
        <f>Таблица_основная[[#This Row],[Первая строка массива]]+15</f>
        <v>241</v>
      </c>
    </row>
    <row r="234" spans="1:18" ht="12.75" customHeight="1" x14ac:dyDescent="0.2">
      <c r="A234" s="13">
        <v>625</v>
      </c>
      <c r="B234" s="28">
        <v>155</v>
      </c>
      <c r="C234" s="27" t="s">
        <v>142</v>
      </c>
      <c r="D234" s="29" t="s">
        <v>104</v>
      </c>
      <c r="E234" s="30">
        <v>44562</v>
      </c>
      <c r="F234" s="13"/>
      <c r="G234" s="4"/>
      <c r="H234" s="32" t="s">
        <v>109</v>
      </c>
      <c r="I234" s="31"/>
      <c r="J234" s="32" t="s">
        <v>111</v>
      </c>
      <c r="K234" s="56"/>
      <c r="L234" s="55" t="s">
        <v>118</v>
      </c>
      <c r="M234" s="56"/>
      <c r="N23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34" s="13" t="str">
        <f>CONCATENATE("F","$",Таблица_основная[[#This Row],[Первая строка массива]])</f>
        <v>F$226</v>
      </c>
      <c r="P234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34" s="13">
        <f t="shared" si="14"/>
        <v>226</v>
      </c>
      <c r="R234" s="13">
        <f>Таблица_основная[[#This Row],[Первая строка массива]]+15</f>
        <v>241</v>
      </c>
    </row>
    <row r="235" spans="1:18" ht="12.75" customHeight="1" x14ac:dyDescent="0.2">
      <c r="A235" s="13">
        <v>626</v>
      </c>
      <c r="B235" s="28">
        <v>173</v>
      </c>
      <c r="C235" s="27" t="s">
        <v>143</v>
      </c>
      <c r="D235" s="29" t="s">
        <v>104</v>
      </c>
      <c r="E235" s="30">
        <v>44562</v>
      </c>
      <c r="F235" s="13"/>
      <c r="G235" s="4"/>
      <c r="H235" s="32" t="s">
        <v>109</v>
      </c>
      <c r="I235" s="31"/>
      <c r="J235" s="32" t="s">
        <v>111</v>
      </c>
      <c r="K235" s="56"/>
      <c r="L235" s="55" t="s">
        <v>118</v>
      </c>
      <c r="M235" s="56"/>
      <c r="N23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35" s="13" t="str">
        <f>CONCATENATE("F","$",Таблица_основная[[#This Row],[Первая строка массива]])</f>
        <v>F$226</v>
      </c>
      <c r="P235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35" s="13">
        <f t="shared" si="14"/>
        <v>226</v>
      </c>
      <c r="R235" s="13">
        <f>Таблица_основная[[#This Row],[Первая строка массива]]+15</f>
        <v>241</v>
      </c>
    </row>
    <row r="236" spans="1:18" ht="12.75" customHeight="1" x14ac:dyDescent="0.2">
      <c r="A236" s="13">
        <v>627</v>
      </c>
      <c r="B236" s="28">
        <v>191</v>
      </c>
      <c r="C236" s="27" t="s">
        <v>144</v>
      </c>
      <c r="D236" s="29" t="s">
        <v>104</v>
      </c>
      <c r="E236" s="30">
        <v>44562</v>
      </c>
      <c r="F236" s="13"/>
      <c r="G236" s="4"/>
      <c r="H236" s="32" t="s">
        <v>109</v>
      </c>
      <c r="I236" s="31"/>
      <c r="J236" s="32" t="s">
        <v>111</v>
      </c>
      <c r="K236" s="56"/>
      <c r="L236" s="55" t="s">
        <v>118</v>
      </c>
      <c r="M236" s="56"/>
      <c r="N23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36" s="13" t="str">
        <f>CONCATENATE("F","$",Таблица_основная[[#This Row],[Первая строка массива]])</f>
        <v>F$226</v>
      </c>
      <c r="P236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36" s="13">
        <f t="shared" si="14"/>
        <v>226</v>
      </c>
      <c r="R236" s="13">
        <f>Таблица_основная[[#This Row],[Первая строка массива]]+15</f>
        <v>241</v>
      </c>
    </row>
    <row r="237" spans="1:18" ht="12.75" customHeight="1" x14ac:dyDescent="0.2">
      <c r="A237" s="13">
        <v>628</v>
      </c>
      <c r="B237" s="28">
        <v>209</v>
      </c>
      <c r="C237" s="27" t="s">
        <v>145</v>
      </c>
      <c r="D237" s="29" t="s">
        <v>104</v>
      </c>
      <c r="E237" s="30">
        <v>44562</v>
      </c>
      <c r="F237" s="13"/>
      <c r="G237" s="4"/>
      <c r="H237" s="32" t="s">
        <v>109</v>
      </c>
      <c r="I237" s="31"/>
      <c r="J237" s="32" t="s">
        <v>111</v>
      </c>
      <c r="K237" s="56"/>
      <c r="L237" s="55" t="s">
        <v>118</v>
      </c>
      <c r="M237" s="56"/>
      <c r="N23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37" s="13" t="str">
        <f>CONCATENATE("F","$",Таблица_основная[[#This Row],[Первая строка массива]])</f>
        <v>F$226</v>
      </c>
      <c r="P237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37" s="13">
        <f t="shared" si="14"/>
        <v>226</v>
      </c>
      <c r="R237" s="13">
        <f>Таблица_основная[[#This Row],[Первая строка массива]]+15</f>
        <v>241</v>
      </c>
    </row>
    <row r="238" spans="1:18" ht="12.75" customHeight="1" x14ac:dyDescent="0.2">
      <c r="A238" s="13">
        <v>629</v>
      </c>
      <c r="B238" s="28">
        <v>227</v>
      </c>
      <c r="C238" s="27" t="s">
        <v>146</v>
      </c>
      <c r="D238" s="29" t="s">
        <v>104</v>
      </c>
      <c r="E238" s="30">
        <v>44562</v>
      </c>
      <c r="F238" s="13"/>
      <c r="G238" s="4"/>
      <c r="H238" s="32" t="s">
        <v>109</v>
      </c>
      <c r="I238" s="31"/>
      <c r="J238" s="32" t="s">
        <v>111</v>
      </c>
      <c r="K238" s="56"/>
      <c r="L238" s="55" t="s">
        <v>118</v>
      </c>
      <c r="M238" s="56"/>
      <c r="N23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38" s="13" t="str">
        <f>CONCATENATE("F","$",Таблица_основная[[#This Row],[Первая строка массива]])</f>
        <v>F$226</v>
      </c>
      <c r="P238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38" s="13">
        <f t="shared" si="14"/>
        <v>226</v>
      </c>
      <c r="R238" s="13">
        <f>Таблица_основная[[#This Row],[Первая строка массива]]+15</f>
        <v>241</v>
      </c>
    </row>
    <row r="239" spans="1:18" ht="12.75" customHeight="1" x14ac:dyDescent="0.2">
      <c r="A239" s="13">
        <v>630</v>
      </c>
      <c r="B239" s="28">
        <v>245</v>
      </c>
      <c r="C239" s="27" t="s">
        <v>147</v>
      </c>
      <c r="D239" s="29" t="s">
        <v>104</v>
      </c>
      <c r="E239" s="30">
        <v>44562</v>
      </c>
      <c r="F239" s="13"/>
      <c r="G239" s="4"/>
      <c r="H239" s="32" t="s">
        <v>109</v>
      </c>
      <c r="I239" s="31"/>
      <c r="J239" s="32" t="s">
        <v>111</v>
      </c>
      <c r="K239" s="56"/>
      <c r="L239" s="55" t="s">
        <v>118</v>
      </c>
      <c r="M239" s="56"/>
      <c r="N23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39" s="13" t="str">
        <f>CONCATENATE("F","$",Таблица_основная[[#This Row],[Первая строка массива]])</f>
        <v>F$226</v>
      </c>
      <c r="P239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39" s="13">
        <f t="shared" si="14"/>
        <v>226</v>
      </c>
      <c r="R239" s="13">
        <f>Таблица_основная[[#This Row],[Первая строка массива]]+15</f>
        <v>241</v>
      </c>
    </row>
    <row r="240" spans="1:18" ht="12.75" customHeight="1" x14ac:dyDescent="0.2">
      <c r="A240" s="13">
        <v>631</v>
      </c>
      <c r="B240" s="28">
        <v>263</v>
      </c>
      <c r="C240" s="27" t="s">
        <v>148</v>
      </c>
      <c r="D240" s="29" t="s">
        <v>104</v>
      </c>
      <c r="E240" s="30">
        <v>44562</v>
      </c>
      <c r="F240" s="13"/>
      <c r="G240" s="4"/>
      <c r="H240" s="32" t="s">
        <v>109</v>
      </c>
      <c r="I240" s="31"/>
      <c r="J240" s="32" t="s">
        <v>111</v>
      </c>
      <c r="K240" s="56"/>
      <c r="L240" s="55" t="s">
        <v>118</v>
      </c>
      <c r="M240" s="56"/>
      <c r="N24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40" s="13" t="str">
        <f>CONCATENATE("F","$",Таблица_основная[[#This Row],[Первая строка массива]])</f>
        <v>F$226</v>
      </c>
      <c r="P240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40" s="13">
        <f t="shared" si="14"/>
        <v>226</v>
      </c>
      <c r="R240" s="13">
        <f>Таблица_основная[[#This Row],[Первая строка массива]]+15</f>
        <v>241</v>
      </c>
    </row>
    <row r="241" spans="1:18" ht="12.75" customHeight="1" x14ac:dyDescent="0.2">
      <c r="A241" s="13">
        <v>632</v>
      </c>
      <c r="B241" s="28">
        <v>281</v>
      </c>
      <c r="C241" s="27" t="s">
        <v>149</v>
      </c>
      <c r="D241" s="29" t="s">
        <v>104</v>
      </c>
      <c r="E241" s="30">
        <v>44562</v>
      </c>
      <c r="F241" s="13"/>
      <c r="G241" s="4"/>
      <c r="H241" s="32" t="s">
        <v>109</v>
      </c>
      <c r="I241" s="31"/>
      <c r="J241" s="32" t="s">
        <v>111</v>
      </c>
      <c r="K241" s="56"/>
      <c r="L241" s="55" t="s">
        <v>118</v>
      </c>
      <c r="M241" s="56"/>
      <c r="N24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41" s="13" t="str">
        <f>CONCATENATE("F","$",Таблица_основная[[#This Row],[Первая строка массива]])</f>
        <v>F$226</v>
      </c>
      <c r="P241" s="13" t="str">
        <f>CONCATENATE("F","$",Таблица_основная[[#This Row],[Первая строка массива]],":","F","$",Таблица_основная[[#This Row],[Последняя строка моссива]])</f>
        <v>F$226:F$241</v>
      </c>
      <c r="Q241" s="13">
        <f t="shared" si="14"/>
        <v>226</v>
      </c>
      <c r="R241" s="13">
        <f>Таблица_основная[[#This Row],[Первая строка массива]]+15</f>
        <v>241</v>
      </c>
    </row>
    <row r="242" spans="1:18" ht="12.75" customHeight="1" x14ac:dyDescent="0.2">
      <c r="A242" s="13">
        <v>661</v>
      </c>
      <c r="B242" s="28">
        <v>13</v>
      </c>
      <c r="C242" s="27" t="s">
        <v>134</v>
      </c>
      <c r="D242" s="29" t="s">
        <v>99</v>
      </c>
      <c r="E242" s="30">
        <v>44562</v>
      </c>
      <c r="F242" s="13"/>
      <c r="G242" s="4"/>
      <c r="H242" s="32" t="s">
        <v>109</v>
      </c>
      <c r="I242" s="31"/>
      <c r="J242" s="32" t="s">
        <v>111</v>
      </c>
      <c r="K242" s="56"/>
      <c r="L242" s="55" t="s">
        <v>118</v>
      </c>
      <c r="M242" s="56"/>
      <c r="N24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42" s="13" t="str">
        <f>CONCATENATE("F","$",Таблица_основная[[#This Row],[Первая строка массива]])</f>
        <v>F$242</v>
      </c>
      <c r="P242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42" s="63">
        <f>ROW()</f>
        <v>242</v>
      </c>
      <c r="R242" s="13">
        <f>Таблица_основная[[#This Row],[Первая строка массива]]+15</f>
        <v>257</v>
      </c>
    </row>
    <row r="243" spans="1:18" ht="12.75" customHeight="1" x14ac:dyDescent="0.2">
      <c r="A243" s="13">
        <v>662</v>
      </c>
      <c r="B243" s="28">
        <v>31</v>
      </c>
      <c r="C243" s="27" t="s">
        <v>135</v>
      </c>
      <c r="D243" s="29" t="s">
        <v>99</v>
      </c>
      <c r="E243" s="30">
        <v>44562</v>
      </c>
      <c r="F243" s="13"/>
      <c r="G243" s="4"/>
      <c r="H243" s="32" t="s">
        <v>109</v>
      </c>
      <c r="I243" s="31"/>
      <c r="J243" s="32" t="s">
        <v>111</v>
      </c>
      <c r="K243" s="56"/>
      <c r="L243" s="55" t="s">
        <v>118</v>
      </c>
      <c r="M243" s="56"/>
      <c r="N24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43" s="13" t="str">
        <f>CONCATENATE("F","$",Таблица_основная[[#This Row],[Первая строка массива]])</f>
        <v>F$242</v>
      </c>
      <c r="P243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43" s="13">
        <f t="shared" ref="Q243:Q257" si="15">Q242</f>
        <v>242</v>
      </c>
      <c r="R243" s="13">
        <f>Таблица_основная[[#This Row],[Первая строка массива]]+15</f>
        <v>257</v>
      </c>
    </row>
    <row r="244" spans="1:18" ht="12.75" customHeight="1" x14ac:dyDescent="0.2">
      <c r="A244" s="13">
        <v>663</v>
      </c>
      <c r="B244" s="28">
        <v>49</v>
      </c>
      <c r="C244" s="27" t="s">
        <v>136</v>
      </c>
      <c r="D244" s="29" t="s">
        <v>99</v>
      </c>
      <c r="E244" s="30">
        <v>44562</v>
      </c>
      <c r="F244" s="13"/>
      <c r="G244" s="4"/>
      <c r="H244" s="32" t="s">
        <v>109</v>
      </c>
      <c r="I244" s="31"/>
      <c r="J244" s="32" t="s">
        <v>111</v>
      </c>
      <c r="K244" s="56"/>
      <c r="L244" s="55" t="s">
        <v>118</v>
      </c>
      <c r="M244" s="56"/>
      <c r="N24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44" s="13" t="str">
        <f>CONCATENATE("F","$",Таблица_основная[[#This Row],[Первая строка массива]])</f>
        <v>F$242</v>
      </c>
      <c r="P244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44" s="13">
        <f t="shared" si="15"/>
        <v>242</v>
      </c>
      <c r="R244" s="13">
        <f>Таблица_основная[[#This Row],[Первая строка массива]]+15</f>
        <v>257</v>
      </c>
    </row>
    <row r="245" spans="1:18" ht="12.75" customHeight="1" x14ac:dyDescent="0.2">
      <c r="A245" s="13">
        <v>664</v>
      </c>
      <c r="B245" s="28">
        <v>67</v>
      </c>
      <c r="C245" s="27" t="s">
        <v>137</v>
      </c>
      <c r="D245" s="29" t="s">
        <v>99</v>
      </c>
      <c r="E245" s="30">
        <v>44562</v>
      </c>
      <c r="F245" s="13"/>
      <c r="G245" s="4"/>
      <c r="H245" s="32" t="s">
        <v>109</v>
      </c>
      <c r="I245" s="31"/>
      <c r="J245" s="32" t="s">
        <v>111</v>
      </c>
      <c r="K245" s="56"/>
      <c r="L245" s="55" t="s">
        <v>118</v>
      </c>
      <c r="M245" s="56"/>
      <c r="N24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45" s="13" t="str">
        <f>CONCATENATE("F","$",Таблица_основная[[#This Row],[Первая строка массива]])</f>
        <v>F$242</v>
      </c>
      <c r="P245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45" s="13">
        <f t="shared" si="15"/>
        <v>242</v>
      </c>
      <c r="R245" s="13">
        <f>Таблица_основная[[#This Row],[Первая строка массива]]+15</f>
        <v>257</v>
      </c>
    </row>
    <row r="246" spans="1:18" ht="12.75" customHeight="1" x14ac:dyDescent="0.2">
      <c r="A246" s="13">
        <v>665</v>
      </c>
      <c r="B246" s="28">
        <v>85</v>
      </c>
      <c r="C246" s="27" t="s">
        <v>138</v>
      </c>
      <c r="D246" s="29" t="s">
        <v>99</v>
      </c>
      <c r="E246" s="30">
        <v>44562</v>
      </c>
      <c r="F246" s="13"/>
      <c r="G246" s="4"/>
      <c r="H246" s="32" t="s">
        <v>109</v>
      </c>
      <c r="I246" s="31"/>
      <c r="J246" s="32" t="s">
        <v>111</v>
      </c>
      <c r="K246" s="56"/>
      <c r="L246" s="55" t="s">
        <v>118</v>
      </c>
      <c r="M246" s="56"/>
      <c r="N24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46" s="13" t="str">
        <f>CONCATENATE("F","$",Таблица_основная[[#This Row],[Первая строка массива]])</f>
        <v>F$242</v>
      </c>
      <c r="P246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46" s="13">
        <f t="shared" si="15"/>
        <v>242</v>
      </c>
      <c r="R246" s="13">
        <f>Таблица_основная[[#This Row],[Первая строка массива]]+15</f>
        <v>257</v>
      </c>
    </row>
    <row r="247" spans="1:18" ht="12.75" customHeight="1" x14ac:dyDescent="0.2">
      <c r="A247" s="13">
        <v>666</v>
      </c>
      <c r="B247" s="28">
        <v>103</v>
      </c>
      <c r="C247" s="27" t="s">
        <v>139</v>
      </c>
      <c r="D247" s="29" t="s">
        <v>99</v>
      </c>
      <c r="E247" s="30">
        <v>44562</v>
      </c>
      <c r="F247" s="13"/>
      <c r="G247" s="4"/>
      <c r="H247" s="32" t="s">
        <v>109</v>
      </c>
      <c r="I247" s="31"/>
      <c r="J247" s="32" t="s">
        <v>111</v>
      </c>
      <c r="K247" s="56"/>
      <c r="L247" s="55" t="s">
        <v>118</v>
      </c>
      <c r="M247" s="56"/>
      <c r="N24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47" s="13" t="str">
        <f>CONCATENATE("F","$",Таблица_основная[[#This Row],[Первая строка массива]])</f>
        <v>F$242</v>
      </c>
      <c r="P247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47" s="13">
        <f t="shared" si="15"/>
        <v>242</v>
      </c>
      <c r="R247" s="13">
        <f>Таблица_основная[[#This Row],[Первая строка массива]]+15</f>
        <v>257</v>
      </c>
    </row>
    <row r="248" spans="1:18" ht="12.75" customHeight="1" x14ac:dyDescent="0.2">
      <c r="A248" s="13">
        <v>667</v>
      </c>
      <c r="B248" s="28">
        <v>121</v>
      </c>
      <c r="C248" s="27" t="s">
        <v>140</v>
      </c>
      <c r="D248" s="29" t="s">
        <v>99</v>
      </c>
      <c r="E248" s="30">
        <v>44562</v>
      </c>
      <c r="F248" s="13"/>
      <c r="G248" s="4"/>
      <c r="H248" s="32" t="s">
        <v>109</v>
      </c>
      <c r="I248" s="31"/>
      <c r="J248" s="32" t="s">
        <v>111</v>
      </c>
      <c r="K248" s="56"/>
      <c r="L248" s="55" t="s">
        <v>118</v>
      </c>
      <c r="M248" s="56"/>
      <c r="N24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48" s="13" t="str">
        <f>CONCATENATE("F","$",Таблица_основная[[#This Row],[Первая строка массива]])</f>
        <v>F$242</v>
      </c>
      <c r="P248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48" s="13">
        <f t="shared" si="15"/>
        <v>242</v>
      </c>
      <c r="R248" s="13">
        <f>Таблица_основная[[#This Row],[Первая строка массива]]+15</f>
        <v>257</v>
      </c>
    </row>
    <row r="249" spans="1:18" ht="12.75" customHeight="1" x14ac:dyDescent="0.2">
      <c r="A249" s="13">
        <v>668</v>
      </c>
      <c r="B249" s="28">
        <v>139</v>
      </c>
      <c r="C249" s="27" t="s">
        <v>141</v>
      </c>
      <c r="D249" s="29" t="s">
        <v>99</v>
      </c>
      <c r="E249" s="30">
        <v>44562</v>
      </c>
      <c r="F249" s="13"/>
      <c r="G249" s="4"/>
      <c r="H249" s="32" t="s">
        <v>109</v>
      </c>
      <c r="I249" s="31"/>
      <c r="J249" s="32" t="s">
        <v>111</v>
      </c>
      <c r="K249" s="56"/>
      <c r="L249" s="55" t="s">
        <v>118</v>
      </c>
      <c r="M249" s="56"/>
      <c r="N24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49" s="13" t="str">
        <f>CONCATENATE("F","$",Таблица_основная[[#This Row],[Первая строка массива]])</f>
        <v>F$242</v>
      </c>
      <c r="P249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49" s="13">
        <f t="shared" si="15"/>
        <v>242</v>
      </c>
      <c r="R249" s="13">
        <f>Таблица_основная[[#This Row],[Первая строка массива]]+15</f>
        <v>257</v>
      </c>
    </row>
    <row r="250" spans="1:18" ht="12.75" customHeight="1" x14ac:dyDescent="0.2">
      <c r="A250" s="13">
        <v>669</v>
      </c>
      <c r="B250" s="28">
        <v>157</v>
      </c>
      <c r="C250" s="27" t="s">
        <v>142</v>
      </c>
      <c r="D250" s="29" t="s">
        <v>99</v>
      </c>
      <c r="E250" s="30">
        <v>44562</v>
      </c>
      <c r="F250" s="13"/>
      <c r="G250" s="4"/>
      <c r="H250" s="32" t="s">
        <v>109</v>
      </c>
      <c r="I250" s="31"/>
      <c r="J250" s="32" t="s">
        <v>111</v>
      </c>
      <c r="K250" s="56"/>
      <c r="L250" s="55" t="s">
        <v>118</v>
      </c>
      <c r="M250" s="56"/>
      <c r="N25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50" s="13" t="str">
        <f>CONCATENATE("F","$",Таблица_основная[[#This Row],[Первая строка массива]])</f>
        <v>F$242</v>
      </c>
      <c r="P250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50" s="13">
        <f t="shared" si="15"/>
        <v>242</v>
      </c>
      <c r="R250" s="13">
        <f>Таблица_основная[[#This Row],[Первая строка массива]]+15</f>
        <v>257</v>
      </c>
    </row>
    <row r="251" spans="1:18" ht="12.75" customHeight="1" x14ac:dyDescent="0.2">
      <c r="A251" s="13">
        <v>670</v>
      </c>
      <c r="B251" s="28">
        <v>175</v>
      </c>
      <c r="C251" s="27" t="s">
        <v>143</v>
      </c>
      <c r="D251" s="29" t="s">
        <v>99</v>
      </c>
      <c r="E251" s="30">
        <v>44562</v>
      </c>
      <c r="F251" s="13"/>
      <c r="G251" s="4"/>
      <c r="H251" s="32" t="s">
        <v>109</v>
      </c>
      <c r="I251" s="31"/>
      <c r="J251" s="32" t="s">
        <v>111</v>
      </c>
      <c r="K251" s="56"/>
      <c r="L251" s="55" t="s">
        <v>118</v>
      </c>
      <c r="M251" s="56"/>
      <c r="N25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51" s="13" t="str">
        <f>CONCATENATE("F","$",Таблица_основная[[#This Row],[Первая строка массива]])</f>
        <v>F$242</v>
      </c>
      <c r="P251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51" s="13">
        <f t="shared" si="15"/>
        <v>242</v>
      </c>
      <c r="R251" s="13">
        <f>Таблица_основная[[#This Row],[Первая строка массива]]+15</f>
        <v>257</v>
      </c>
    </row>
    <row r="252" spans="1:18" ht="12.75" customHeight="1" x14ac:dyDescent="0.2">
      <c r="A252" s="13">
        <v>671</v>
      </c>
      <c r="B252" s="28">
        <v>193</v>
      </c>
      <c r="C252" s="27" t="s">
        <v>144</v>
      </c>
      <c r="D252" s="29" t="s">
        <v>99</v>
      </c>
      <c r="E252" s="30">
        <v>44562</v>
      </c>
      <c r="F252" s="13"/>
      <c r="G252" s="4"/>
      <c r="H252" s="32" t="s">
        <v>109</v>
      </c>
      <c r="I252" s="31"/>
      <c r="J252" s="32" t="s">
        <v>111</v>
      </c>
      <c r="K252" s="56"/>
      <c r="L252" s="55" t="s">
        <v>118</v>
      </c>
      <c r="M252" s="56"/>
      <c r="N25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52" s="13" t="str">
        <f>CONCATENATE("F","$",Таблица_основная[[#This Row],[Первая строка массива]])</f>
        <v>F$242</v>
      </c>
      <c r="P252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52" s="13">
        <f t="shared" si="15"/>
        <v>242</v>
      </c>
      <c r="R252" s="13">
        <f>Таблица_основная[[#This Row],[Первая строка массива]]+15</f>
        <v>257</v>
      </c>
    </row>
    <row r="253" spans="1:18" ht="12.75" customHeight="1" x14ac:dyDescent="0.2">
      <c r="A253" s="13">
        <v>672</v>
      </c>
      <c r="B253" s="28">
        <v>211</v>
      </c>
      <c r="C253" s="27" t="s">
        <v>145</v>
      </c>
      <c r="D253" s="29" t="s">
        <v>99</v>
      </c>
      <c r="E253" s="30">
        <v>44562</v>
      </c>
      <c r="F253" s="13"/>
      <c r="G253" s="4"/>
      <c r="H253" s="32" t="s">
        <v>109</v>
      </c>
      <c r="I253" s="31"/>
      <c r="J253" s="32" t="s">
        <v>111</v>
      </c>
      <c r="K253" s="56"/>
      <c r="L253" s="55" t="s">
        <v>118</v>
      </c>
      <c r="M253" s="56"/>
      <c r="N25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53" s="13" t="str">
        <f>CONCATENATE("F","$",Таблица_основная[[#This Row],[Первая строка массива]])</f>
        <v>F$242</v>
      </c>
      <c r="P253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53" s="13">
        <f t="shared" si="15"/>
        <v>242</v>
      </c>
      <c r="R253" s="13">
        <f>Таблица_основная[[#This Row],[Первая строка массива]]+15</f>
        <v>257</v>
      </c>
    </row>
    <row r="254" spans="1:18" ht="12.75" customHeight="1" x14ac:dyDescent="0.2">
      <c r="A254" s="13">
        <v>673</v>
      </c>
      <c r="B254" s="28">
        <v>229</v>
      </c>
      <c r="C254" s="27" t="s">
        <v>146</v>
      </c>
      <c r="D254" s="29" t="s">
        <v>99</v>
      </c>
      <c r="E254" s="30">
        <v>44562</v>
      </c>
      <c r="F254" s="13"/>
      <c r="G254" s="4"/>
      <c r="H254" s="32" t="s">
        <v>109</v>
      </c>
      <c r="I254" s="31"/>
      <c r="J254" s="32" t="s">
        <v>111</v>
      </c>
      <c r="K254" s="56"/>
      <c r="L254" s="55" t="s">
        <v>118</v>
      </c>
      <c r="M254" s="56"/>
      <c r="N25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54" s="13" t="str">
        <f>CONCATENATE("F","$",Таблица_основная[[#This Row],[Первая строка массива]])</f>
        <v>F$242</v>
      </c>
      <c r="P254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54" s="13">
        <f t="shared" si="15"/>
        <v>242</v>
      </c>
      <c r="R254" s="13">
        <f>Таблица_основная[[#This Row],[Первая строка массива]]+15</f>
        <v>257</v>
      </c>
    </row>
    <row r="255" spans="1:18" ht="12.75" customHeight="1" x14ac:dyDescent="0.2">
      <c r="A255" s="13">
        <v>674</v>
      </c>
      <c r="B255" s="28">
        <v>247</v>
      </c>
      <c r="C255" s="27" t="s">
        <v>147</v>
      </c>
      <c r="D255" s="29" t="s">
        <v>99</v>
      </c>
      <c r="E255" s="30">
        <v>44562</v>
      </c>
      <c r="F255" s="13"/>
      <c r="G255" s="4"/>
      <c r="H255" s="32" t="s">
        <v>109</v>
      </c>
      <c r="I255" s="31"/>
      <c r="J255" s="32" t="s">
        <v>111</v>
      </c>
      <c r="K255" s="56"/>
      <c r="L255" s="55" t="s">
        <v>118</v>
      </c>
      <c r="M255" s="56"/>
      <c r="N25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55" s="13" t="str">
        <f>CONCATENATE("F","$",Таблица_основная[[#This Row],[Первая строка массива]])</f>
        <v>F$242</v>
      </c>
      <c r="P255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55" s="13">
        <f t="shared" si="15"/>
        <v>242</v>
      </c>
      <c r="R255" s="13">
        <f>Таблица_основная[[#This Row],[Первая строка массива]]+15</f>
        <v>257</v>
      </c>
    </row>
    <row r="256" spans="1:18" ht="12.75" customHeight="1" x14ac:dyDescent="0.2">
      <c r="A256" s="13">
        <v>675</v>
      </c>
      <c r="B256" s="28">
        <v>265</v>
      </c>
      <c r="C256" s="27" t="s">
        <v>148</v>
      </c>
      <c r="D256" s="29" t="s">
        <v>99</v>
      </c>
      <c r="E256" s="30">
        <v>44562</v>
      </c>
      <c r="F256" s="13"/>
      <c r="G256" s="4"/>
      <c r="H256" s="32" t="s">
        <v>109</v>
      </c>
      <c r="I256" s="31"/>
      <c r="J256" s="32" t="s">
        <v>111</v>
      </c>
      <c r="K256" s="56"/>
      <c r="L256" s="55" t="s">
        <v>118</v>
      </c>
      <c r="M256" s="56"/>
      <c r="N25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56" s="13" t="str">
        <f>CONCATENATE("F","$",Таблица_основная[[#This Row],[Первая строка массива]])</f>
        <v>F$242</v>
      </c>
      <c r="P256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56" s="13">
        <f t="shared" si="15"/>
        <v>242</v>
      </c>
      <c r="R256" s="13">
        <f>Таблица_основная[[#This Row],[Первая строка массива]]+15</f>
        <v>257</v>
      </c>
    </row>
    <row r="257" spans="1:18" ht="12.75" customHeight="1" x14ac:dyDescent="0.2">
      <c r="A257" s="13">
        <v>676</v>
      </c>
      <c r="B257" s="28">
        <v>283</v>
      </c>
      <c r="C257" s="27" t="s">
        <v>149</v>
      </c>
      <c r="D257" s="29" t="s">
        <v>99</v>
      </c>
      <c r="E257" s="30">
        <v>44562</v>
      </c>
      <c r="F257" s="13"/>
      <c r="G257" s="4"/>
      <c r="H257" s="32" t="s">
        <v>109</v>
      </c>
      <c r="I257" s="31"/>
      <c r="J257" s="32" t="s">
        <v>111</v>
      </c>
      <c r="K257" s="56"/>
      <c r="L257" s="55" t="s">
        <v>118</v>
      </c>
      <c r="M257" s="56"/>
      <c r="N25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57" s="13" t="str">
        <f>CONCATENATE("F","$",Таблица_основная[[#This Row],[Первая строка массива]])</f>
        <v>F$242</v>
      </c>
      <c r="P257" s="13" t="str">
        <f>CONCATENATE("F","$",Таблица_основная[[#This Row],[Первая строка массива]],":","F","$",Таблица_основная[[#This Row],[Последняя строка моссива]])</f>
        <v>F$242:F$257</v>
      </c>
      <c r="Q257" s="13">
        <f t="shared" si="15"/>
        <v>242</v>
      </c>
      <c r="R257" s="13">
        <f>Таблица_основная[[#This Row],[Первая строка массива]]+15</f>
        <v>257</v>
      </c>
    </row>
    <row r="258" spans="1:18" ht="12.75" customHeight="1" x14ac:dyDescent="0.2">
      <c r="A258" s="13">
        <v>705</v>
      </c>
      <c r="B258" s="28">
        <v>2</v>
      </c>
      <c r="C258" s="27" t="s">
        <v>134</v>
      </c>
      <c r="D258" s="29" t="s">
        <v>103</v>
      </c>
      <c r="E258" s="30">
        <v>44562</v>
      </c>
      <c r="F258" s="13"/>
      <c r="G258" s="4"/>
      <c r="H258" s="32" t="s">
        <v>109</v>
      </c>
      <c r="I258" s="31"/>
      <c r="J258" s="32" t="s">
        <v>111</v>
      </c>
      <c r="K258" s="56"/>
      <c r="L258" s="55" t="s">
        <v>118</v>
      </c>
      <c r="M258" s="56"/>
      <c r="N25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58" s="13" t="str">
        <f>CONCATENATE("F","$",Таблица_основная[[#This Row],[Первая строка массива]])</f>
        <v>F$258</v>
      </c>
      <c r="P258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58" s="63">
        <f>ROW()</f>
        <v>258</v>
      </c>
      <c r="R258" s="13">
        <f>Таблица_основная[[#This Row],[Первая строка массива]]+15</f>
        <v>273</v>
      </c>
    </row>
    <row r="259" spans="1:18" ht="12.75" customHeight="1" x14ac:dyDescent="0.2">
      <c r="A259" s="13">
        <v>706</v>
      </c>
      <c r="B259" s="28">
        <v>20</v>
      </c>
      <c r="C259" s="27" t="s">
        <v>135</v>
      </c>
      <c r="D259" s="29" t="s">
        <v>103</v>
      </c>
      <c r="E259" s="30">
        <v>44562</v>
      </c>
      <c r="F259" s="13"/>
      <c r="G259" s="4"/>
      <c r="H259" s="32" t="s">
        <v>109</v>
      </c>
      <c r="I259" s="31"/>
      <c r="J259" s="32" t="s">
        <v>111</v>
      </c>
      <c r="K259" s="56"/>
      <c r="L259" s="55" t="s">
        <v>118</v>
      </c>
      <c r="M259" s="56"/>
      <c r="N25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59" s="13" t="str">
        <f>CONCATENATE("F","$",Таблица_основная[[#This Row],[Первая строка массива]])</f>
        <v>F$258</v>
      </c>
      <c r="P259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59" s="13">
        <f t="shared" ref="Q259:Q273" si="16">Q258</f>
        <v>258</v>
      </c>
      <c r="R259" s="13">
        <f>Таблица_основная[[#This Row],[Первая строка массива]]+15</f>
        <v>273</v>
      </c>
    </row>
    <row r="260" spans="1:18" ht="12.75" customHeight="1" x14ac:dyDescent="0.2">
      <c r="A260" s="13">
        <v>707</v>
      </c>
      <c r="B260" s="28">
        <v>38</v>
      </c>
      <c r="C260" s="27" t="s">
        <v>136</v>
      </c>
      <c r="D260" s="29" t="s">
        <v>103</v>
      </c>
      <c r="E260" s="30">
        <v>44562</v>
      </c>
      <c r="F260" s="13"/>
      <c r="G260" s="4"/>
      <c r="H260" s="32" t="s">
        <v>109</v>
      </c>
      <c r="I260" s="31"/>
      <c r="J260" s="32" t="s">
        <v>111</v>
      </c>
      <c r="K260" s="56"/>
      <c r="L260" s="55" t="s">
        <v>118</v>
      </c>
      <c r="M260" s="56"/>
      <c r="N26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60" s="13" t="str">
        <f>CONCATENATE("F","$",Таблица_основная[[#This Row],[Первая строка массива]])</f>
        <v>F$258</v>
      </c>
      <c r="P260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60" s="13">
        <f t="shared" si="16"/>
        <v>258</v>
      </c>
      <c r="R260" s="13">
        <f>Таблица_основная[[#This Row],[Первая строка массива]]+15</f>
        <v>273</v>
      </c>
    </row>
    <row r="261" spans="1:18" ht="12.75" customHeight="1" x14ac:dyDescent="0.2">
      <c r="A261" s="13">
        <v>708</v>
      </c>
      <c r="B261" s="28">
        <v>56</v>
      </c>
      <c r="C261" s="27" t="s">
        <v>137</v>
      </c>
      <c r="D261" s="29" t="s">
        <v>103</v>
      </c>
      <c r="E261" s="30">
        <v>44562</v>
      </c>
      <c r="F261" s="13"/>
      <c r="G261" s="4"/>
      <c r="H261" s="32" t="s">
        <v>109</v>
      </c>
      <c r="I261" s="31"/>
      <c r="J261" s="32" t="s">
        <v>111</v>
      </c>
      <c r="K261" s="56"/>
      <c r="L261" s="55" t="s">
        <v>118</v>
      </c>
      <c r="M261" s="56"/>
      <c r="N26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61" s="13" t="str">
        <f>CONCATENATE("F","$",Таблица_основная[[#This Row],[Первая строка массива]])</f>
        <v>F$258</v>
      </c>
      <c r="P261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61" s="13">
        <f t="shared" si="16"/>
        <v>258</v>
      </c>
      <c r="R261" s="13">
        <f>Таблица_основная[[#This Row],[Первая строка массива]]+15</f>
        <v>273</v>
      </c>
    </row>
    <row r="262" spans="1:18" ht="12.75" customHeight="1" x14ac:dyDescent="0.2">
      <c r="A262" s="13">
        <v>709</v>
      </c>
      <c r="B262" s="28">
        <v>74</v>
      </c>
      <c r="C262" s="27" t="s">
        <v>138</v>
      </c>
      <c r="D262" s="29" t="s">
        <v>103</v>
      </c>
      <c r="E262" s="30">
        <v>44562</v>
      </c>
      <c r="F262" s="13"/>
      <c r="G262" s="4"/>
      <c r="H262" s="32" t="s">
        <v>109</v>
      </c>
      <c r="I262" s="31"/>
      <c r="J262" s="32" t="s">
        <v>111</v>
      </c>
      <c r="K262" s="56"/>
      <c r="L262" s="55" t="s">
        <v>118</v>
      </c>
      <c r="M262" s="56"/>
      <c r="N26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62" s="13" t="str">
        <f>CONCATENATE("F","$",Таблица_основная[[#This Row],[Первая строка массива]])</f>
        <v>F$258</v>
      </c>
      <c r="P262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62" s="13">
        <f t="shared" si="16"/>
        <v>258</v>
      </c>
      <c r="R262" s="13">
        <f>Таблица_основная[[#This Row],[Первая строка массива]]+15</f>
        <v>273</v>
      </c>
    </row>
    <row r="263" spans="1:18" ht="12.75" customHeight="1" x14ac:dyDescent="0.2">
      <c r="A263" s="13">
        <v>710</v>
      </c>
      <c r="B263" s="28">
        <v>92</v>
      </c>
      <c r="C263" s="27" t="s">
        <v>139</v>
      </c>
      <c r="D263" s="29" t="s">
        <v>103</v>
      </c>
      <c r="E263" s="30">
        <v>44562</v>
      </c>
      <c r="F263" s="13"/>
      <c r="G263" s="4"/>
      <c r="H263" s="32" t="s">
        <v>109</v>
      </c>
      <c r="I263" s="31"/>
      <c r="J263" s="32" t="s">
        <v>111</v>
      </c>
      <c r="K263" s="56"/>
      <c r="L263" s="55" t="s">
        <v>118</v>
      </c>
      <c r="M263" s="56"/>
      <c r="N26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63" s="13" t="str">
        <f>CONCATENATE("F","$",Таблица_основная[[#This Row],[Первая строка массива]])</f>
        <v>F$258</v>
      </c>
      <c r="P263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63" s="13">
        <f t="shared" si="16"/>
        <v>258</v>
      </c>
      <c r="R263" s="13">
        <f>Таблица_основная[[#This Row],[Первая строка массива]]+15</f>
        <v>273</v>
      </c>
    </row>
    <row r="264" spans="1:18" ht="12.75" customHeight="1" x14ac:dyDescent="0.2">
      <c r="A264" s="13">
        <v>711</v>
      </c>
      <c r="B264" s="28">
        <v>110</v>
      </c>
      <c r="C264" s="27" t="s">
        <v>140</v>
      </c>
      <c r="D264" s="29" t="s">
        <v>103</v>
      </c>
      <c r="E264" s="30">
        <v>44562</v>
      </c>
      <c r="F264" s="13"/>
      <c r="G264" s="4"/>
      <c r="H264" s="32" t="s">
        <v>109</v>
      </c>
      <c r="I264" s="31"/>
      <c r="J264" s="32" t="s">
        <v>111</v>
      </c>
      <c r="K264" s="56"/>
      <c r="L264" s="55" t="s">
        <v>118</v>
      </c>
      <c r="M264" s="56"/>
      <c r="N26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64" s="13" t="str">
        <f>CONCATENATE("F","$",Таблица_основная[[#This Row],[Первая строка массива]])</f>
        <v>F$258</v>
      </c>
      <c r="P264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64" s="13">
        <f t="shared" si="16"/>
        <v>258</v>
      </c>
      <c r="R264" s="13">
        <f>Таблица_основная[[#This Row],[Первая строка массива]]+15</f>
        <v>273</v>
      </c>
    </row>
    <row r="265" spans="1:18" ht="12.75" customHeight="1" x14ac:dyDescent="0.2">
      <c r="A265" s="13">
        <v>712</v>
      </c>
      <c r="B265" s="28">
        <v>128</v>
      </c>
      <c r="C265" s="27" t="s">
        <v>141</v>
      </c>
      <c r="D265" s="29" t="s">
        <v>103</v>
      </c>
      <c r="E265" s="30">
        <v>44562</v>
      </c>
      <c r="F265" s="13"/>
      <c r="G265" s="4"/>
      <c r="H265" s="32" t="s">
        <v>109</v>
      </c>
      <c r="I265" s="31"/>
      <c r="J265" s="32" t="s">
        <v>111</v>
      </c>
      <c r="K265" s="56"/>
      <c r="L265" s="55" t="s">
        <v>118</v>
      </c>
      <c r="M265" s="56"/>
      <c r="N26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65" s="13" t="str">
        <f>CONCATENATE("F","$",Таблица_основная[[#This Row],[Первая строка массива]])</f>
        <v>F$258</v>
      </c>
      <c r="P265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65" s="13">
        <f t="shared" si="16"/>
        <v>258</v>
      </c>
      <c r="R265" s="13">
        <f>Таблица_основная[[#This Row],[Первая строка массива]]+15</f>
        <v>273</v>
      </c>
    </row>
    <row r="266" spans="1:18" ht="12.75" customHeight="1" x14ac:dyDescent="0.2">
      <c r="A266" s="13">
        <v>713</v>
      </c>
      <c r="B266" s="28">
        <v>146</v>
      </c>
      <c r="C266" s="27" t="s">
        <v>142</v>
      </c>
      <c r="D266" s="29" t="s">
        <v>103</v>
      </c>
      <c r="E266" s="30">
        <v>44562</v>
      </c>
      <c r="F266" s="13"/>
      <c r="G266" s="4"/>
      <c r="H266" s="32" t="s">
        <v>109</v>
      </c>
      <c r="I266" s="31"/>
      <c r="J266" s="32" t="s">
        <v>111</v>
      </c>
      <c r="K266" s="56"/>
      <c r="L266" s="55" t="s">
        <v>118</v>
      </c>
      <c r="M266" s="56"/>
      <c r="N26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66" s="13" t="str">
        <f>CONCATENATE("F","$",Таблица_основная[[#This Row],[Первая строка массива]])</f>
        <v>F$258</v>
      </c>
      <c r="P266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66" s="13">
        <f t="shared" si="16"/>
        <v>258</v>
      </c>
      <c r="R266" s="13">
        <f>Таблица_основная[[#This Row],[Первая строка массива]]+15</f>
        <v>273</v>
      </c>
    </row>
    <row r="267" spans="1:18" ht="12.75" customHeight="1" x14ac:dyDescent="0.2">
      <c r="A267" s="13">
        <v>714</v>
      </c>
      <c r="B267" s="28">
        <v>164</v>
      </c>
      <c r="C267" s="27" t="s">
        <v>143</v>
      </c>
      <c r="D267" s="29" t="s">
        <v>103</v>
      </c>
      <c r="E267" s="30">
        <v>44562</v>
      </c>
      <c r="F267" s="13"/>
      <c r="G267" s="4"/>
      <c r="H267" s="32" t="s">
        <v>109</v>
      </c>
      <c r="I267" s="31"/>
      <c r="J267" s="32" t="s">
        <v>111</v>
      </c>
      <c r="K267" s="56"/>
      <c r="L267" s="55" t="s">
        <v>118</v>
      </c>
      <c r="M267" s="56"/>
      <c r="N26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67" s="13" t="str">
        <f>CONCATENATE("F","$",Таблица_основная[[#This Row],[Первая строка массива]])</f>
        <v>F$258</v>
      </c>
      <c r="P267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67" s="13">
        <f t="shared" si="16"/>
        <v>258</v>
      </c>
      <c r="R267" s="13">
        <f>Таблица_основная[[#This Row],[Первая строка массива]]+15</f>
        <v>273</v>
      </c>
    </row>
    <row r="268" spans="1:18" ht="12.75" customHeight="1" x14ac:dyDescent="0.2">
      <c r="A268" s="13">
        <v>715</v>
      </c>
      <c r="B268" s="28">
        <v>182</v>
      </c>
      <c r="C268" s="27" t="s">
        <v>144</v>
      </c>
      <c r="D268" s="29" t="s">
        <v>103</v>
      </c>
      <c r="E268" s="30">
        <v>44562</v>
      </c>
      <c r="F268" s="13"/>
      <c r="G268" s="4"/>
      <c r="H268" s="32" t="s">
        <v>109</v>
      </c>
      <c r="I268" s="31"/>
      <c r="J268" s="32" t="s">
        <v>111</v>
      </c>
      <c r="K268" s="56"/>
      <c r="L268" s="55" t="s">
        <v>118</v>
      </c>
      <c r="M268" s="56"/>
      <c r="N26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68" s="13" t="str">
        <f>CONCATENATE("F","$",Таблица_основная[[#This Row],[Первая строка массива]])</f>
        <v>F$258</v>
      </c>
      <c r="P268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68" s="13">
        <f t="shared" si="16"/>
        <v>258</v>
      </c>
      <c r="R268" s="13">
        <f>Таблица_основная[[#This Row],[Первая строка массива]]+15</f>
        <v>273</v>
      </c>
    </row>
    <row r="269" spans="1:18" ht="12.75" customHeight="1" x14ac:dyDescent="0.2">
      <c r="A269" s="13">
        <v>716</v>
      </c>
      <c r="B269" s="28">
        <v>200</v>
      </c>
      <c r="C269" s="27" t="s">
        <v>145</v>
      </c>
      <c r="D269" s="29" t="s">
        <v>103</v>
      </c>
      <c r="E269" s="30">
        <v>44562</v>
      </c>
      <c r="F269" s="13"/>
      <c r="G269" s="4"/>
      <c r="H269" s="32" t="s">
        <v>109</v>
      </c>
      <c r="I269" s="31"/>
      <c r="J269" s="32" t="s">
        <v>111</v>
      </c>
      <c r="K269" s="56"/>
      <c r="L269" s="55" t="s">
        <v>118</v>
      </c>
      <c r="M269" s="56"/>
      <c r="N26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69" s="13" t="str">
        <f>CONCATENATE("F","$",Таблица_основная[[#This Row],[Первая строка массива]])</f>
        <v>F$258</v>
      </c>
      <c r="P269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69" s="13">
        <f t="shared" si="16"/>
        <v>258</v>
      </c>
      <c r="R269" s="13">
        <f>Таблица_основная[[#This Row],[Первая строка массива]]+15</f>
        <v>273</v>
      </c>
    </row>
    <row r="270" spans="1:18" ht="12.75" customHeight="1" x14ac:dyDescent="0.2">
      <c r="A270" s="13">
        <v>717</v>
      </c>
      <c r="B270" s="28">
        <v>218</v>
      </c>
      <c r="C270" s="27" t="s">
        <v>146</v>
      </c>
      <c r="D270" s="29" t="s">
        <v>103</v>
      </c>
      <c r="E270" s="30">
        <v>44562</v>
      </c>
      <c r="F270" s="13"/>
      <c r="G270" s="4"/>
      <c r="H270" s="32" t="s">
        <v>109</v>
      </c>
      <c r="I270" s="31"/>
      <c r="J270" s="32" t="s">
        <v>111</v>
      </c>
      <c r="K270" s="56"/>
      <c r="L270" s="55" t="s">
        <v>118</v>
      </c>
      <c r="M270" s="56"/>
      <c r="N27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70" s="13" t="str">
        <f>CONCATENATE("F","$",Таблица_основная[[#This Row],[Первая строка массива]])</f>
        <v>F$258</v>
      </c>
      <c r="P270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70" s="13">
        <f t="shared" si="16"/>
        <v>258</v>
      </c>
      <c r="R270" s="13">
        <f>Таблица_основная[[#This Row],[Первая строка массива]]+15</f>
        <v>273</v>
      </c>
    </row>
    <row r="271" spans="1:18" ht="12.75" customHeight="1" x14ac:dyDescent="0.2">
      <c r="A271" s="13">
        <v>718</v>
      </c>
      <c r="B271" s="28">
        <v>236</v>
      </c>
      <c r="C271" s="27" t="s">
        <v>147</v>
      </c>
      <c r="D271" s="29" t="s">
        <v>103</v>
      </c>
      <c r="E271" s="30">
        <v>44562</v>
      </c>
      <c r="F271" s="13"/>
      <c r="G271" s="4"/>
      <c r="H271" s="32" t="s">
        <v>109</v>
      </c>
      <c r="I271" s="31"/>
      <c r="J271" s="32" t="s">
        <v>111</v>
      </c>
      <c r="K271" s="56"/>
      <c r="L271" s="55" t="s">
        <v>118</v>
      </c>
      <c r="M271" s="56"/>
      <c r="N27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71" s="13" t="str">
        <f>CONCATENATE("F","$",Таблица_основная[[#This Row],[Первая строка массива]])</f>
        <v>F$258</v>
      </c>
      <c r="P271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71" s="13">
        <f t="shared" si="16"/>
        <v>258</v>
      </c>
      <c r="R271" s="13">
        <f>Таблица_основная[[#This Row],[Первая строка массива]]+15</f>
        <v>273</v>
      </c>
    </row>
    <row r="272" spans="1:18" ht="12.75" customHeight="1" x14ac:dyDescent="0.2">
      <c r="A272" s="13">
        <v>719</v>
      </c>
      <c r="B272" s="28">
        <v>254</v>
      </c>
      <c r="C272" s="27" t="s">
        <v>148</v>
      </c>
      <c r="D272" s="29" t="s">
        <v>103</v>
      </c>
      <c r="E272" s="30">
        <v>44562</v>
      </c>
      <c r="F272" s="13"/>
      <c r="G272" s="4"/>
      <c r="H272" s="32" t="s">
        <v>109</v>
      </c>
      <c r="I272" s="31"/>
      <c r="J272" s="32" t="s">
        <v>111</v>
      </c>
      <c r="K272" s="56"/>
      <c r="L272" s="55" t="s">
        <v>118</v>
      </c>
      <c r="M272" s="56"/>
      <c r="N27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72" s="13" t="str">
        <f>CONCATENATE("F","$",Таблица_основная[[#This Row],[Первая строка массива]])</f>
        <v>F$258</v>
      </c>
      <c r="P272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72" s="13">
        <f t="shared" si="16"/>
        <v>258</v>
      </c>
      <c r="R272" s="13">
        <f>Таблица_основная[[#This Row],[Первая строка массива]]+15</f>
        <v>273</v>
      </c>
    </row>
    <row r="273" spans="1:18" ht="12.75" customHeight="1" x14ac:dyDescent="0.2">
      <c r="A273" s="13">
        <v>720</v>
      </c>
      <c r="B273" s="28">
        <v>272</v>
      </c>
      <c r="C273" s="27" t="s">
        <v>149</v>
      </c>
      <c r="D273" s="29" t="s">
        <v>103</v>
      </c>
      <c r="E273" s="30">
        <v>44562</v>
      </c>
      <c r="F273" s="13"/>
      <c r="G273" s="4"/>
      <c r="H273" s="32" t="s">
        <v>109</v>
      </c>
      <c r="I273" s="31"/>
      <c r="J273" s="32" t="s">
        <v>111</v>
      </c>
      <c r="K273" s="56"/>
      <c r="L273" s="55" t="s">
        <v>118</v>
      </c>
      <c r="M273" s="56"/>
      <c r="N27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73" s="13" t="str">
        <f>CONCATENATE("F","$",Таблица_основная[[#This Row],[Первая строка массива]])</f>
        <v>F$258</v>
      </c>
      <c r="P273" s="13" t="str">
        <f>CONCATENATE("F","$",Таблица_основная[[#This Row],[Первая строка массива]],":","F","$",Таблица_основная[[#This Row],[Последняя строка моссива]])</f>
        <v>F$258:F$273</v>
      </c>
      <c r="Q273" s="13">
        <f t="shared" si="16"/>
        <v>258</v>
      </c>
      <c r="R273" s="13">
        <f>Таблица_основная[[#This Row],[Первая строка массива]]+15</f>
        <v>273</v>
      </c>
    </row>
    <row r="274" spans="1:18" ht="12.75" customHeight="1" x14ac:dyDescent="0.2">
      <c r="A274" s="13">
        <v>837</v>
      </c>
      <c r="B274" s="28"/>
      <c r="C274" s="27" t="s">
        <v>134</v>
      </c>
      <c r="D274" s="29" t="s">
        <v>81</v>
      </c>
      <c r="E274" s="30">
        <v>44743</v>
      </c>
      <c r="F274" s="13"/>
      <c r="G274" s="4"/>
      <c r="H274" s="32" t="s">
        <v>127</v>
      </c>
      <c r="I274" s="31"/>
      <c r="J274" s="32" t="s">
        <v>128</v>
      </c>
      <c r="K274" s="56"/>
      <c r="L274" s="55" t="s">
        <v>129</v>
      </c>
      <c r="M274" s="56"/>
      <c r="N27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74" s="32" t="str">
        <f>CONCATENATE("F","$",Таблица_основная[[#This Row],[Первая строка массива]])</f>
        <v>F$274</v>
      </c>
      <c r="P274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74" s="63">
        <f>ROW()</f>
        <v>274</v>
      </c>
      <c r="R274" s="13">
        <f>Таблица_основная[[#This Row],[Первая строка массива]]+15</f>
        <v>289</v>
      </c>
    </row>
    <row r="275" spans="1:18" ht="12.75" customHeight="1" x14ac:dyDescent="0.2">
      <c r="A275" s="13">
        <v>838</v>
      </c>
      <c r="B275" s="28"/>
      <c r="C275" s="27" t="s">
        <v>135</v>
      </c>
      <c r="D275" s="29" t="s">
        <v>81</v>
      </c>
      <c r="E275" s="30">
        <v>44743</v>
      </c>
      <c r="F275" s="13"/>
      <c r="G275" s="4"/>
      <c r="H275" s="32" t="s">
        <v>127</v>
      </c>
      <c r="I275" s="31"/>
      <c r="J275" s="32" t="s">
        <v>128</v>
      </c>
      <c r="K275" s="56"/>
      <c r="L275" s="55" t="s">
        <v>129</v>
      </c>
      <c r="M275" s="56"/>
      <c r="N27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75" s="32" t="str">
        <f>CONCATENATE("F","$",Таблица_основная[[#This Row],[Первая строка массива]])</f>
        <v>F$274</v>
      </c>
      <c r="P275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75" s="13">
        <f t="shared" ref="Q275:Q289" si="17">Q274</f>
        <v>274</v>
      </c>
      <c r="R275" s="13">
        <f>Таблица_основная[[#This Row],[Первая строка массива]]+15</f>
        <v>289</v>
      </c>
    </row>
    <row r="276" spans="1:18" ht="12.75" customHeight="1" x14ac:dyDescent="0.2">
      <c r="A276" s="13">
        <v>839</v>
      </c>
      <c r="B276" s="28"/>
      <c r="C276" s="27" t="s">
        <v>136</v>
      </c>
      <c r="D276" s="29" t="s">
        <v>81</v>
      </c>
      <c r="E276" s="30">
        <v>44743</v>
      </c>
      <c r="F276" s="13"/>
      <c r="G276" s="4"/>
      <c r="H276" s="32" t="s">
        <v>127</v>
      </c>
      <c r="I276" s="31"/>
      <c r="J276" s="32" t="s">
        <v>128</v>
      </c>
      <c r="K276" s="56"/>
      <c r="L276" s="55" t="s">
        <v>129</v>
      </c>
      <c r="M276" s="56"/>
      <c r="N27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76" s="32" t="str">
        <f>CONCATENATE("F","$",Таблица_основная[[#This Row],[Первая строка массива]])</f>
        <v>F$274</v>
      </c>
      <c r="P276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76" s="13">
        <f t="shared" si="17"/>
        <v>274</v>
      </c>
      <c r="R276" s="13">
        <f>Таблица_основная[[#This Row],[Первая строка массива]]+15</f>
        <v>289</v>
      </c>
    </row>
    <row r="277" spans="1:18" ht="12.75" customHeight="1" x14ac:dyDescent="0.2">
      <c r="A277" s="13">
        <v>840</v>
      </c>
      <c r="B277" s="28"/>
      <c r="C277" s="27" t="s">
        <v>137</v>
      </c>
      <c r="D277" s="29" t="s">
        <v>81</v>
      </c>
      <c r="E277" s="30">
        <v>44743</v>
      </c>
      <c r="F277" s="13"/>
      <c r="G277" s="4"/>
      <c r="H277" s="32" t="s">
        <v>127</v>
      </c>
      <c r="I277" s="31"/>
      <c r="J277" s="32" t="s">
        <v>128</v>
      </c>
      <c r="K277" s="56"/>
      <c r="L277" s="55" t="s">
        <v>129</v>
      </c>
      <c r="M277" s="56"/>
      <c r="N27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77" s="32" t="str">
        <f>CONCATENATE("F","$",Таблица_основная[[#This Row],[Первая строка массива]])</f>
        <v>F$274</v>
      </c>
      <c r="P277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77" s="13">
        <f t="shared" si="17"/>
        <v>274</v>
      </c>
      <c r="R277" s="13">
        <f>Таблица_основная[[#This Row],[Первая строка массива]]+15</f>
        <v>289</v>
      </c>
    </row>
    <row r="278" spans="1:18" ht="12.75" customHeight="1" x14ac:dyDescent="0.2">
      <c r="A278" s="13">
        <v>841</v>
      </c>
      <c r="B278" s="28"/>
      <c r="C278" s="27" t="s">
        <v>138</v>
      </c>
      <c r="D278" s="29" t="s">
        <v>81</v>
      </c>
      <c r="E278" s="30">
        <v>44743</v>
      </c>
      <c r="F278" s="13"/>
      <c r="G278" s="4"/>
      <c r="H278" s="32" t="s">
        <v>127</v>
      </c>
      <c r="I278" s="31"/>
      <c r="J278" s="32" t="s">
        <v>128</v>
      </c>
      <c r="K278" s="56"/>
      <c r="L278" s="55" t="s">
        <v>129</v>
      </c>
      <c r="M278" s="56"/>
      <c r="N27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78" s="32" t="str">
        <f>CONCATENATE("F","$",Таблица_основная[[#This Row],[Первая строка массива]])</f>
        <v>F$274</v>
      </c>
      <c r="P278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78" s="13">
        <f t="shared" si="17"/>
        <v>274</v>
      </c>
      <c r="R278" s="13">
        <f>Таблица_основная[[#This Row],[Первая строка массива]]+15</f>
        <v>289</v>
      </c>
    </row>
    <row r="279" spans="1:18" ht="12.75" customHeight="1" x14ac:dyDescent="0.2">
      <c r="A279" s="13">
        <v>842</v>
      </c>
      <c r="B279" s="28"/>
      <c r="C279" s="27" t="s">
        <v>139</v>
      </c>
      <c r="D279" s="29" t="s">
        <v>81</v>
      </c>
      <c r="E279" s="30">
        <v>44743</v>
      </c>
      <c r="F279" s="13"/>
      <c r="G279" s="4"/>
      <c r="H279" s="32" t="s">
        <v>127</v>
      </c>
      <c r="I279" s="31"/>
      <c r="J279" s="32" t="s">
        <v>128</v>
      </c>
      <c r="K279" s="56"/>
      <c r="L279" s="55" t="s">
        <v>129</v>
      </c>
      <c r="M279" s="56"/>
      <c r="N27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79" s="32" t="str">
        <f>CONCATENATE("F","$",Таблица_основная[[#This Row],[Первая строка массива]])</f>
        <v>F$274</v>
      </c>
      <c r="P279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79" s="13">
        <f t="shared" si="17"/>
        <v>274</v>
      </c>
      <c r="R279" s="13">
        <f>Таблица_основная[[#This Row],[Первая строка массива]]+15</f>
        <v>289</v>
      </c>
    </row>
    <row r="280" spans="1:18" ht="12.75" customHeight="1" x14ac:dyDescent="0.2">
      <c r="A280" s="13">
        <v>843</v>
      </c>
      <c r="B280" s="28"/>
      <c r="C280" s="27" t="s">
        <v>140</v>
      </c>
      <c r="D280" s="29" t="s">
        <v>81</v>
      </c>
      <c r="E280" s="30">
        <v>44743</v>
      </c>
      <c r="F280" s="13"/>
      <c r="G280" s="4"/>
      <c r="H280" s="32" t="s">
        <v>127</v>
      </c>
      <c r="I280" s="31"/>
      <c r="J280" s="32" t="s">
        <v>128</v>
      </c>
      <c r="K280" s="56"/>
      <c r="L280" s="55" t="s">
        <v>129</v>
      </c>
      <c r="M280" s="56"/>
      <c r="N28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80" s="32" t="str">
        <f>CONCATENATE("F","$",Таблица_основная[[#This Row],[Первая строка массива]])</f>
        <v>F$274</v>
      </c>
      <c r="P280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80" s="13">
        <f t="shared" si="17"/>
        <v>274</v>
      </c>
      <c r="R280" s="13">
        <f>Таблица_основная[[#This Row],[Первая строка массива]]+15</f>
        <v>289</v>
      </c>
    </row>
    <row r="281" spans="1:18" ht="12.75" customHeight="1" x14ac:dyDescent="0.2">
      <c r="A281" s="13">
        <v>844</v>
      </c>
      <c r="B281" s="28"/>
      <c r="C281" s="27" t="s">
        <v>141</v>
      </c>
      <c r="D281" s="29" t="s">
        <v>81</v>
      </c>
      <c r="E281" s="30">
        <v>44743</v>
      </c>
      <c r="F281" s="13"/>
      <c r="G281" s="4"/>
      <c r="H281" s="32" t="s">
        <v>127</v>
      </c>
      <c r="I281" s="31"/>
      <c r="J281" s="32" t="s">
        <v>128</v>
      </c>
      <c r="K281" s="56"/>
      <c r="L281" s="55" t="s">
        <v>129</v>
      </c>
      <c r="M281" s="56"/>
      <c r="N28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81" s="32" t="str">
        <f>CONCATENATE("F","$",Таблица_основная[[#This Row],[Первая строка массива]])</f>
        <v>F$274</v>
      </c>
      <c r="P281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81" s="13">
        <f t="shared" si="17"/>
        <v>274</v>
      </c>
      <c r="R281" s="13">
        <f>Таблица_основная[[#This Row],[Первая строка массива]]+15</f>
        <v>289</v>
      </c>
    </row>
    <row r="282" spans="1:18" ht="12.75" customHeight="1" x14ac:dyDescent="0.2">
      <c r="A282" s="13">
        <v>845</v>
      </c>
      <c r="B282" s="28"/>
      <c r="C282" s="27" t="s">
        <v>142</v>
      </c>
      <c r="D282" s="29" t="s">
        <v>81</v>
      </c>
      <c r="E282" s="30">
        <v>44743</v>
      </c>
      <c r="F282" s="13"/>
      <c r="G282" s="4"/>
      <c r="H282" s="32" t="s">
        <v>127</v>
      </c>
      <c r="I282" s="31"/>
      <c r="J282" s="32" t="s">
        <v>128</v>
      </c>
      <c r="K282" s="56"/>
      <c r="L282" s="55" t="s">
        <v>129</v>
      </c>
      <c r="M282" s="56"/>
      <c r="N28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82" s="32" t="str">
        <f>CONCATENATE("F","$",Таблица_основная[[#This Row],[Первая строка массива]])</f>
        <v>F$274</v>
      </c>
      <c r="P282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82" s="13">
        <f t="shared" si="17"/>
        <v>274</v>
      </c>
      <c r="R282" s="13">
        <f>Таблица_основная[[#This Row],[Первая строка массива]]+15</f>
        <v>289</v>
      </c>
    </row>
    <row r="283" spans="1:18" ht="12.75" customHeight="1" x14ac:dyDescent="0.2">
      <c r="A283" s="13">
        <v>846</v>
      </c>
      <c r="B283" s="28"/>
      <c r="C283" s="27" t="s">
        <v>143</v>
      </c>
      <c r="D283" s="29" t="s">
        <v>81</v>
      </c>
      <c r="E283" s="30">
        <v>44743</v>
      </c>
      <c r="F283" s="13"/>
      <c r="G283" s="4"/>
      <c r="H283" s="32" t="s">
        <v>127</v>
      </c>
      <c r="I283" s="31"/>
      <c r="J283" s="32" t="s">
        <v>128</v>
      </c>
      <c r="K283" s="56"/>
      <c r="L283" s="55" t="s">
        <v>129</v>
      </c>
      <c r="M283" s="56"/>
      <c r="N28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83" s="32" t="str">
        <f>CONCATENATE("F","$",Таблица_основная[[#This Row],[Первая строка массива]])</f>
        <v>F$274</v>
      </c>
      <c r="P283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83" s="13">
        <f t="shared" si="17"/>
        <v>274</v>
      </c>
      <c r="R283" s="13">
        <f>Таблица_основная[[#This Row],[Первая строка массива]]+15</f>
        <v>289</v>
      </c>
    </row>
    <row r="284" spans="1:18" ht="12.75" customHeight="1" x14ac:dyDescent="0.2">
      <c r="A284" s="13">
        <v>847</v>
      </c>
      <c r="B284" s="28"/>
      <c r="C284" s="27" t="s">
        <v>144</v>
      </c>
      <c r="D284" s="29" t="s">
        <v>81</v>
      </c>
      <c r="E284" s="30">
        <v>44743</v>
      </c>
      <c r="F284" s="13"/>
      <c r="G284" s="4"/>
      <c r="H284" s="32" t="s">
        <v>127</v>
      </c>
      <c r="I284" s="31"/>
      <c r="J284" s="32" t="s">
        <v>128</v>
      </c>
      <c r="K284" s="56"/>
      <c r="L284" s="55" t="s">
        <v>129</v>
      </c>
      <c r="M284" s="56"/>
      <c r="N28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84" s="32" t="str">
        <f>CONCATENATE("F","$",Таблица_основная[[#This Row],[Первая строка массива]])</f>
        <v>F$274</v>
      </c>
      <c r="P284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84" s="13">
        <f t="shared" si="17"/>
        <v>274</v>
      </c>
      <c r="R284" s="13">
        <f>Таблица_основная[[#This Row],[Первая строка массива]]+15</f>
        <v>289</v>
      </c>
    </row>
    <row r="285" spans="1:18" ht="12.75" customHeight="1" x14ac:dyDescent="0.2">
      <c r="A285" s="13">
        <v>848</v>
      </c>
      <c r="B285" s="28"/>
      <c r="C285" s="27" t="s">
        <v>145</v>
      </c>
      <c r="D285" s="29" t="s">
        <v>81</v>
      </c>
      <c r="E285" s="30">
        <v>44743</v>
      </c>
      <c r="F285" s="13"/>
      <c r="G285" s="4"/>
      <c r="H285" s="32" t="s">
        <v>127</v>
      </c>
      <c r="I285" s="31"/>
      <c r="J285" s="32" t="s">
        <v>128</v>
      </c>
      <c r="K285" s="56"/>
      <c r="L285" s="55" t="s">
        <v>129</v>
      </c>
      <c r="M285" s="56"/>
      <c r="N28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85" s="32" t="str">
        <f>CONCATENATE("F","$",Таблица_основная[[#This Row],[Первая строка массива]])</f>
        <v>F$274</v>
      </c>
      <c r="P285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85" s="13">
        <f t="shared" si="17"/>
        <v>274</v>
      </c>
      <c r="R285" s="13">
        <f>Таблица_основная[[#This Row],[Первая строка массива]]+15</f>
        <v>289</v>
      </c>
    </row>
    <row r="286" spans="1:18" ht="12.75" customHeight="1" x14ac:dyDescent="0.2">
      <c r="A286" s="13">
        <v>849</v>
      </c>
      <c r="B286" s="28"/>
      <c r="C286" s="27" t="s">
        <v>146</v>
      </c>
      <c r="D286" s="29" t="s">
        <v>81</v>
      </c>
      <c r="E286" s="30">
        <v>44743</v>
      </c>
      <c r="F286" s="13"/>
      <c r="G286" s="4"/>
      <c r="H286" s="32" t="s">
        <v>127</v>
      </c>
      <c r="I286" s="31"/>
      <c r="J286" s="32" t="s">
        <v>128</v>
      </c>
      <c r="K286" s="56"/>
      <c r="L286" s="55" t="s">
        <v>129</v>
      </c>
      <c r="M286" s="56"/>
      <c r="N28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86" s="32" t="str">
        <f>CONCATENATE("F","$",Таблица_основная[[#This Row],[Первая строка массива]])</f>
        <v>F$274</v>
      </c>
      <c r="P286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86" s="13">
        <f t="shared" si="17"/>
        <v>274</v>
      </c>
      <c r="R286" s="13">
        <f>Таблица_основная[[#This Row],[Первая строка массива]]+15</f>
        <v>289</v>
      </c>
    </row>
    <row r="287" spans="1:18" ht="12.75" customHeight="1" x14ac:dyDescent="0.2">
      <c r="A287" s="13">
        <v>850</v>
      </c>
      <c r="B287" s="28"/>
      <c r="C287" s="27" t="s">
        <v>147</v>
      </c>
      <c r="D287" s="29" t="s">
        <v>81</v>
      </c>
      <c r="E287" s="30">
        <v>44743</v>
      </c>
      <c r="F287" s="13"/>
      <c r="G287" s="4"/>
      <c r="H287" s="32" t="s">
        <v>127</v>
      </c>
      <c r="I287" s="31"/>
      <c r="J287" s="32" t="s">
        <v>128</v>
      </c>
      <c r="K287" s="56"/>
      <c r="L287" s="55" t="s">
        <v>129</v>
      </c>
      <c r="M287" s="56"/>
      <c r="N28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87" s="32" t="str">
        <f>CONCATENATE("F","$",Таблица_основная[[#This Row],[Первая строка массива]])</f>
        <v>F$274</v>
      </c>
      <c r="P287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87" s="13">
        <f t="shared" si="17"/>
        <v>274</v>
      </c>
      <c r="R287" s="13">
        <f>Таблица_основная[[#This Row],[Первая строка массива]]+15</f>
        <v>289</v>
      </c>
    </row>
    <row r="288" spans="1:18" ht="12.75" customHeight="1" x14ac:dyDescent="0.2">
      <c r="A288" s="13">
        <v>851</v>
      </c>
      <c r="B288" s="28"/>
      <c r="C288" s="27" t="s">
        <v>148</v>
      </c>
      <c r="D288" s="29" t="s">
        <v>81</v>
      </c>
      <c r="E288" s="30">
        <v>44743</v>
      </c>
      <c r="F288" s="13"/>
      <c r="G288" s="4"/>
      <c r="H288" s="32" t="s">
        <v>127</v>
      </c>
      <c r="I288" s="31"/>
      <c r="J288" s="32" t="s">
        <v>128</v>
      </c>
      <c r="K288" s="56"/>
      <c r="L288" s="55" t="s">
        <v>129</v>
      </c>
      <c r="M288" s="56"/>
      <c r="N28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88" s="32" t="str">
        <f>CONCATENATE("F","$",Таблица_основная[[#This Row],[Первая строка массива]])</f>
        <v>F$274</v>
      </c>
      <c r="P288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88" s="13">
        <f t="shared" si="17"/>
        <v>274</v>
      </c>
      <c r="R288" s="13">
        <f>Таблица_основная[[#This Row],[Первая строка массива]]+15</f>
        <v>289</v>
      </c>
    </row>
    <row r="289" spans="1:18" ht="12.75" customHeight="1" x14ac:dyDescent="0.2">
      <c r="A289" s="13">
        <v>852</v>
      </c>
      <c r="B289" s="28"/>
      <c r="C289" s="27" t="s">
        <v>149</v>
      </c>
      <c r="D289" s="29" t="s">
        <v>81</v>
      </c>
      <c r="E289" s="30">
        <v>44743</v>
      </c>
      <c r="F289" s="13"/>
      <c r="G289" s="4"/>
      <c r="H289" s="32" t="s">
        <v>127</v>
      </c>
      <c r="I289" s="31"/>
      <c r="J289" s="32" t="s">
        <v>128</v>
      </c>
      <c r="K289" s="56"/>
      <c r="L289" s="55" t="s">
        <v>129</v>
      </c>
      <c r="M289" s="56"/>
      <c r="N28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89" s="32" t="str">
        <f>CONCATENATE("F","$",Таблица_основная[[#This Row],[Первая строка массива]])</f>
        <v>F$274</v>
      </c>
      <c r="P289" s="32" t="str">
        <f>CONCATENATE("F","$",Таблица_основная[[#This Row],[Первая строка массива]],":","F","$",Таблица_основная[[#This Row],[Последняя строка моссива]])</f>
        <v>F$274:F$289</v>
      </c>
      <c r="Q289" s="13">
        <f t="shared" si="17"/>
        <v>274</v>
      </c>
      <c r="R289" s="13">
        <f>Таблица_основная[[#This Row],[Первая строка массива]]+15</f>
        <v>289</v>
      </c>
    </row>
    <row r="290" spans="1:18" ht="12.75" customHeight="1" x14ac:dyDescent="0.2">
      <c r="A290" s="13">
        <v>881</v>
      </c>
      <c r="B290" s="28"/>
      <c r="C290" s="27" t="s">
        <v>134</v>
      </c>
      <c r="D290" s="29" t="s">
        <v>96</v>
      </c>
      <c r="E290" s="30">
        <v>44743</v>
      </c>
      <c r="F290" s="13"/>
      <c r="G290" s="4"/>
      <c r="H290" s="32" t="s">
        <v>127</v>
      </c>
      <c r="I290" s="31"/>
      <c r="J290" s="32" t="s">
        <v>128</v>
      </c>
      <c r="K290" s="56"/>
      <c r="L290" s="55" t="s">
        <v>129</v>
      </c>
      <c r="M290" s="56"/>
      <c r="N29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90" s="32" t="str">
        <f>CONCATENATE("F","$",Таблица_основная[[#This Row],[Первая строка массива]])</f>
        <v>F$290</v>
      </c>
      <c r="P290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290" s="63">
        <f>ROW()</f>
        <v>290</v>
      </c>
      <c r="R290" s="13">
        <f>Таблица_основная[[#This Row],[Первая строка массива]]+15</f>
        <v>305</v>
      </c>
    </row>
    <row r="291" spans="1:18" ht="12.75" customHeight="1" x14ac:dyDescent="0.2">
      <c r="A291" s="13">
        <v>882</v>
      </c>
      <c r="B291" s="28"/>
      <c r="C291" s="27" t="s">
        <v>135</v>
      </c>
      <c r="D291" s="29" t="s">
        <v>96</v>
      </c>
      <c r="E291" s="30">
        <v>44743</v>
      </c>
      <c r="F291" s="13"/>
      <c r="G291" s="4"/>
      <c r="H291" s="32" t="s">
        <v>127</v>
      </c>
      <c r="I291" s="31"/>
      <c r="J291" s="32" t="s">
        <v>128</v>
      </c>
      <c r="K291" s="56"/>
      <c r="L291" s="55" t="s">
        <v>129</v>
      </c>
      <c r="M291" s="56"/>
      <c r="N29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91" s="32" t="str">
        <f>CONCATENATE("F","$",Таблица_основная[[#This Row],[Первая строка массива]])</f>
        <v>F$290</v>
      </c>
      <c r="P291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291" s="13">
        <f t="shared" ref="Q291:Q305" si="18">Q290</f>
        <v>290</v>
      </c>
      <c r="R291" s="13">
        <f>Таблица_основная[[#This Row],[Первая строка массива]]+15</f>
        <v>305</v>
      </c>
    </row>
    <row r="292" spans="1:18" ht="12.75" customHeight="1" x14ac:dyDescent="0.2">
      <c r="A292" s="13">
        <v>883</v>
      </c>
      <c r="B292" s="28"/>
      <c r="C292" s="27" t="s">
        <v>136</v>
      </c>
      <c r="D292" s="29" t="s">
        <v>96</v>
      </c>
      <c r="E292" s="30">
        <v>44743</v>
      </c>
      <c r="F292" s="13"/>
      <c r="G292" s="4"/>
      <c r="H292" s="32" t="s">
        <v>127</v>
      </c>
      <c r="I292" s="31"/>
      <c r="J292" s="32" t="s">
        <v>128</v>
      </c>
      <c r="K292" s="56"/>
      <c r="L292" s="55" t="s">
        <v>129</v>
      </c>
      <c r="M292" s="56"/>
      <c r="N29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92" s="32" t="str">
        <f>CONCATENATE("F","$",Таблица_основная[[#This Row],[Первая строка массива]])</f>
        <v>F$290</v>
      </c>
      <c r="P292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292" s="13">
        <f t="shared" si="18"/>
        <v>290</v>
      </c>
      <c r="R292" s="13">
        <f>Таблица_основная[[#This Row],[Первая строка массива]]+15</f>
        <v>305</v>
      </c>
    </row>
    <row r="293" spans="1:18" ht="12.75" customHeight="1" x14ac:dyDescent="0.2">
      <c r="A293" s="13">
        <v>884</v>
      </c>
      <c r="B293" s="28"/>
      <c r="C293" s="27" t="s">
        <v>137</v>
      </c>
      <c r="D293" s="29" t="s">
        <v>96</v>
      </c>
      <c r="E293" s="30">
        <v>44743</v>
      </c>
      <c r="F293" s="13"/>
      <c r="G293" s="4"/>
      <c r="H293" s="32" t="s">
        <v>127</v>
      </c>
      <c r="I293" s="31"/>
      <c r="J293" s="32" t="s">
        <v>128</v>
      </c>
      <c r="K293" s="56"/>
      <c r="L293" s="55" t="s">
        <v>129</v>
      </c>
      <c r="M293" s="56"/>
      <c r="N29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93" s="32" t="str">
        <f>CONCATENATE("F","$",Таблица_основная[[#This Row],[Первая строка массива]])</f>
        <v>F$290</v>
      </c>
      <c r="P293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293" s="13">
        <f t="shared" si="18"/>
        <v>290</v>
      </c>
      <c r="R293" s="13">
        <f>Таблица_основная[[#This Row],[Первая строка массива]]+15</f>
        <v>305</v>
      </c>
    </row>
    <row r="294" spans="1:18" ht="12.75" customHeight="1" x14ac:dyDescent="0.2">
      <c r="A294" s="13">
        <v>885</v>
      </c>
      <c r="B294" s="28"/>
      <c r="C294" s="27" t="s">
        <v>138</v>
      </c>
      <c r="D294" s="29" t="s">
        <v>96</v>
      </c>
      <c r="E294" s="30">
        <v>44743</v>
      </c>
      <c r="F294" s="13"/>
      <c r="G294" s="4"/>
      <c r="H294" s="32" t="s">
        <v>127</v>
      </c>
      <c r="I294" s="31"/>
      <c r="J294" s="32" t="s">
        <v>128</v>
      </c>
      <c r="K294" s="56"/>
      <c r="L294" s="55" t="s">
        <v>129</v>
      </c>
      <c r="M294" s="56"/>
      <c r="N29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94" s="32" t="str">
        <f>CONCATENATE("F","$",Таблица_основная[[#This Row],[Первая строка массива]])</f>
        <v>F$290</v>
      </c>
      <c r="P294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294" s="13">
        <f t="shared" si="18"/>
        <v>290</v>
      </c>
      <c r="R294" s="13">
        <f>Таблица_основная[[#This Row],[Первая строка массива]]+15</f>
        <v>305</v>
      </c>
    </row>
    <row r="295" spans="1:18" ht="12.75" customHeight="1" x14ac:dyDescent="0.2">
      <c r="A295" s="13">
        <v>886</v>
      </c>
      <c r="B295" s="28"/>
      <c r="C295" s="27" t="s">
        <v>139</v>
      </c>
      <c r="D295" s="29" t="s">
        <v>96</v>
      </c>
      <c r="E295" s="30">
        <v>44743</v>
      </c>
      <c r="F295" s="13"/>
      <c r="G295" s="4"/>
      <c r="H295" s="32" t="s">
        <v>127</v>
      </c>
      <c r="I295" s="31"/>
      <c r="J295" s="32" t="s">
        <v>128</v>
      </c>
      <c r="K295" s="56"/>
      <c r="L295" s="55" t="s">
        <v>129</v>
      </c>
      <c r="M295" s="56"/>
      <c r="N29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95" s="32" t="str">
        <f>CONCATENATE("F","$",Таблица_основная[[#This Row],[Первая строка массива]])</f>
        <v>F$290</v>
      </c>
      <c r="P295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295" s="13">
        <f t="shared" si="18"/>
        <v>290</v>
      </c>
      <c r="R295" s="13">
        <f>Таблица_основная[[#This Row],[Первая строка массива]]+15</f>
        <v>305</v>
      </c>
    </row>
    <row r="296" spans="1:18" ht="12.75" customHeight="1" x14ac:dyDescent="0.2">
      <c r="A296" s="13">
        <v>887</v>
      </c>
      <c r="B296" s="28"/>
      <c r="C296" s="27" t="s">
        <v>140</v>
      </c>
      <c r="D296" s="29" t="s">
        <v>96</v>
      </c>
      <c r="E296" s="30">
        <v>44743</v>
      </c>
      <c r="F296" s="13"/>
      <c r="G296" s="4"/>
      <c r="H296" s="32" t="s">
        <v>127</v>
      </c>
      <c r="I296" s="31"/>
      <c r="J296" s="32" t="s">
        <v>128</v>
      </c>
      <c r="K296" s="56"/>
      <c r="L296" s="55" t="s">
        <v>129</v>
      </c>
      <c r="M296" s="56"/>
      <c r="N29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96" s="32" t="str">
        <f>CONCATENATE("F","$",Таблица_основная[[#This Row],[Первая строка массива]])</f>
        <v>F$290</v>
      </c>
      <c r="P296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296" s="13">
        <f t="shared" si="18"/>
        <v>290</v>
      </c>
      <c r="R296" s="13">
        <f>Таблица_основная[[#This Row],[Первая строка массива]]+15</f>
        <v>305</v>
      </c>
    </row>
    <row r="297" spans="1:18" ht="12.75" customHeight="1" x14ac:dyDescent="0.2">
      <c r="A297" s="13">
        <v>888</v>
      </c>
      <c r="B297" s="28"/>
      <c r="C297" s="27" t="s">
        <v>141</v>
      </c>
      <c r="D297" s="29" t="s">
        <v>96</v>
      </c>
      <c r="E297" s="30">
        <v>44743</v>
      </c>
      <c r="F297" s="13"/>
      <c r="G297" s="4"/>
      <c r="H297" s="32" t="s">
        <v>127</v>
      </c>
      <c r="I297" s="31"/>
      <c r="J297" s="32" t="s">
        <v>128</v>
      </c>
      <c r="K297" s="56"/>
      <c r="L297" s="55" t="s">
        <v>129</v>
      </c>
      <c r="M297" s="56"/>
      <c r="N29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97" s="32" t="str">
        <f>CONCATENATE("F","$",Таблица_основная[[#This Row],[Первая строка массива]])</f>
        <v>F$290</v>
      </c>
      <c r="P297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297" s="13">
        <f t="shared" si="18"/>
        <v>290</v>
      </c>
      <c r="R297" s="13">
        <f>Таблица_основная[[#This Row],[Первая строка массива]]+15</f>
        <v>305</v>
      </c>
    </row>
    <row r="298" spans="1:18" ht="12.75" customHeight="1" x14ac:dyDescent="0.2">
      <c r="A298" s="13">
        <v>889</v>
      </c>
      <c r="B298" s="28"/>
      <c r="C298" s="27" t="s">
        <v>142</v>
      </c>
      <c r="D298" s="29" t="s">
        <v>96</v>
      </c>
      <c r="E298" s="30">
        <v>44743</v>
      </c>
      <c r="F298" s="13"/>
      <c r="G298" s="4"/>
      <c r="H298" s="32" t="s">
        <v>127</v>
      </c>
      <c r="I298" s="31"/>
      <c r="J298" s="32" t="s">
        <v>128</v>
      </c>
      <c r="K298" s="56"/>
      <c r="L298" s="55" t="s">
        <v>129</v>
      </c>
      <c r="M298" s="56"/>
      <c r="N29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98" s="32" t="str">
        <f>CONCATENATE("F","$",Таблица_основная[[#This Row],[Первая строка массива]])</f>
        <v>F$290</v>
      </c>
      <c r="P298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298" s="13">
        <f t="shared" si="18"/>
        <v>290</v>
      </c>
      <c r="R298" s="13">
        <f>Таблица_основная[[#This Row],[Первая строка массива]]+15</f>
        <v>305</v>
      </c>
    </row>
    <row r="299" spans="1:18" ht="12.75" customHeight="1" x14ac:dyDescent="0.2">
      <c r="A299" s="13">
        <v>890</v>
      </c>
      <c r="B299" s="28"/>
      <c r="C299" s="27" t="s">
        <v>143</v>
      </c>
      <c r="D299" s="29" t="s">
        <v>96</v>
      </c>
      <c r="E299" s="30">
        <v>44743</v>
      </c>
      <c r="F299" s="13"/>
      <c r="G299" s="4"/>
      <c r="H299" s="32" t="s">
        <v>127</v>
      </c>
      <c r="I299" s="31"/>
      <c r="J299" s="32" t="s">
        <v>128</v>
      </c>
      <c r="K299" s="56"/>
      <c r="L299" s="55" t="s">
        <v>129</v>
      </c>
      <c r="M299" s="56"/>
      <c r="N29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299" s="32" t="str">
        <f>CONCATENATE("F","$",Таблица_основная[[#This Row],[Первая строка массива]])</f>
        <v>F$290</v>
      </c>
      <c r="P299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299" s="13">
        <f t="shared" si="18"/>
        <v>290</v>
      </c>
      <c r="R299" s="13">
        <f>Таблица_основная[[#This Row],[Первая строка массива]]+15</f>
        <v>305</v>
      </c>
    </row>
    <row r="300" spans="1:18" ht="12.75" customHeight="1" x14ac:dyDescent="0.2">
      <c r="A300" s="13">
        <v>891</v>
      </c>
      <c r="B300" s="28"/>
      <c r="C300" s="27" t="s">
        <v>144</v>
      </c>
      <c r="D300" s="29" t="s">
        <v>96</v>
      </c>
      <c r="E300" s="30">
        <v>44743</v>
      </c>
      <c r="F300" s="13"/>
      <c r="G300" s="4"/>
      <c r="H300" s="32" t="s">
        <v>127</v>
      </c>
      <c r="I300" s="31"/>
      <c r="J300" s="32" t="s">
        <v>128</v>
      </c>
      <c r="K300" s="56"/>
      <c r="L300" s="55" t="s">
        <v>129</v>
      </c>
      <c r="M300" s="56"/>
      <c r="N30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00" s="32" t="str">
        <f>CONCATENATE("F","$",Таблица_основная[[#This Row],[Первая строка массива]])</f>
        <v>F$290</v>
      </c>
      <c r="P300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300" s="13">
        <f t="shared" si="18"/>
        <v>290</v>
      </c>
      <c r="R300" s="13">
        <f>Таблица_основная[[#This Row],[Первая строка массива]]+15</f>
        <v>305</v>
      </c>
    </row>
    <row r="301" spans="1:18" ht="12.75" customHeight="1" x14ac:dyDescent="0.2">
      <c r="A301" s="13">
        <v>892</v>
      </c>
      <c r="B301" s="28"/>
      <c r="C301" s="27" t="s">
        <v>145</v>
      </c>
      <c r="D301" s="29" t="s">
        <v>96</v>
      </c>
      <c r="E301" s="30">
        <v>44743</v>
      </c>
      <c r="F301" s="13"/>
      <c r="G301" s="4"/>
      <c r="H301" s="32" t="s">
        <v>127</v>
      </c>
      <c r="I301" s="31"/>
      <c r="J301" s="32" t="s">
        <v>128</v>
      </c>
      <c r="K301" s="56"/>
      <c r="L301" s="55" t="s">
        <v>129</v>
      </c>
      <c r="M301" s="56"/>
      <c r="N30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01" s="32" t="str">
        <f>CONCATENATE("F","$",Таблица_основная[[#This Row],[Первая строка массива]])</f>
        <v>F$290</v>
      </c>
      <c r="P301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301" s="13">
        <f t="shared" si="18"/>
        <v>290</v>
      </c>
      <c r="R301" s="13">
        <f>Таблица_основная[[#This Row],[Первая строка массива]]+15</f>
        <v>305</v>
      </c>
    </row>
    <row r="302" spans="1:18" ht="12.75" customHeight="1" x14ac:dyDescent="0.2">
      <c r="A302" s="13">
        <v>893</v>
      </c>
      <c r="B302" s="28"/>
      <c r="C302" s="27" t="s">
        <v>146</v>
      </c>
      <c r="D302" s="29" t="s">
        <v>96</v>
      </c>
      <c r="E302" s="30">
        <v>44743</v>
      </c>
      <c r="F302" s="13"/>
      <c r="G302" s="4"/>
      <c r="H302" s="32" t="s">
        <v>127</v>
      </c>
      <c r="I302" s="31"/>
      <c r="J302" s="32" t="s">
        <v>128</v>
      </c>
      <c r="K302" s="56"/>
      <c r="L302" s="55" t="s">
        <v>129</v>
      </c>
      <c r="M302" s="56"/>
      <c r="N30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02" s="32" t="str">
        <f>CONCATENATE("F","$",Таблица_основная[[#This Row],[Первая строка массива]])</f>
        <v>F$290</v>
      </c>
      <c r="P302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302" s="13">
        <f t="shared" si="18"/>
        <v>290</v>
      </c>
      <c r="R302" s="13">
        <f>Таблица_основная[[#This Row],[Первая строка массива]]+15</f>
        <v>305</v>
      </c>
    </row>
    <row r="303" spans="1:18" ht="12.75" customHeight="1" x14ac:dyDescent="0.2">
      <c r="A303" s="13">
        <v>894</v>
      </c>
      <c r="B303" s="28"/>
      <c r="C303" s="27" t="s">
        <v>147</v>
      </c>
      <c r="D303" s="29" t="s">
        <v>96</v>
      </c>
      <c r="E303" s="30">
        <v>44743</v>
      </c>
      <c r="F303" s="13"/>
      <c r="G303" s="4"/>
      <c r="H303" s="32" t="s">
        <v>127</v>
      </c>
      <c r="I303" s="31"/>
      <c r="J303" s="32" t="s">
        <v>128</v>
      </c>
      <c r="K303" s="56"/>
      <c r="L303" s="55" t="s">
        <v>129</v>
      </c>
      <c r="M303" s="56"/>
      <c r="N30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03" s="32" t="str">
        <f>CONCATENATE("F","$",Таблица_основная[[#This Row],[Первая строка массива]])</f>
        <v>F$290</v>
      </c>
      <c r="P303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303" s="13">
        <f t="shared" si="18"/>
        <v>290</v>
      </c>
      <c r="R303" s="13">
        <f>Таблица_основная[[#This Row],[Первая строка массива]]+15</f>
        <v>305</v>
      </c>
    </row>
    <row r="304" spans="1:18" ht="12.75" customHeight="1" x14ac:dyDescent="0.2">
      <c r="A304" s="13">
        <v>895</v>
      </c>
      <c r="B304" s="28"/>
      <c r="C304" s="27" t="s">
        <v>148</v>
      </c>
      <c r="D304" s="29" t="s">
        <v>96</v>
      </c>
      <c r="E304" s="30">
        <v>44743</v>
      </c>
      <c r="F304" s="13"/>
      <c r="G304" s="4"/>
      <c r="H304" s="32" t="s">
        <v>127</v>
      </c>
      <c r="I304" s="31"/>
      <c r="J304" s="32" t="s">
        <v>128</v>
      </c>
      <c r="K304" s="56"/>
      <c r="L304" s="55" t="s">
        <v>129</v>
      </c>
      <c r="M304" s="56"/>
      <c r="N30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04" s="32" t="str">
        <f>CONCATENATE("F","$",Таблица_основная[[#This Row],[Первая строка массива]])</f>
        <v>F$290</v>
      </c>
      <c r="P304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304" s="13">
        <f t="shared" si="18"/>
        <v>290</v>
      </c>
      <c r="R304" s="13">
        <f>Таблица_основная[[#This Row],[Первая строка массива]]+15</f>
        <v>305</v>
      </c>
    </row>
    <row r="305" spans="1:18" ht="12.75" customHeight="1" x14ac:dyDescent="0.2">
      <c r="A305" s="13">
        <v>896</v>
      </c>
      <c r="B305" s="28"/>
      <c r="C305" s="27" t="s">
        <v>149</v>
      </c>
      <c r="D305" s="29" t="s">
        <v>96</v>
      </c>
      <c r="E305" s="30">
        <v>44743</v>
      </c>
      <c r="F305" s="13"/>
      <c r="G305" s="4"/>
      <c r="H305" s="32" t="s">
        <v>127</v>
      </c>
      <c r="I305" s="31"/>
      <c r="J305" s="32" t="s">
        <v>128</v>
      </c>
      <c r="K305" s="56"/>
      <c r="L305" s="55" t="s">
        <v>129</v>
      </c>
      <c r="M305" s="56"/>
      <c r="N30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05" s="32" t="str">
        <f>CONCATENATE("F","$",Таблица_основная[[#This Row],[Первая строка массива]])</f>
        <v>F$290</v>
      </c>
      <c r="P305" s="32" t="str">
        <f>CONCATENATE("F","$",Таблица_основная[[#This Row],[Первая строка массива]],":","F","$",Таблица_основная[[#This Row],[Последняя строка моссива]])</f>
        <v>F$290:F$305</v>
      </c>
      <c r="Q305" s="13">
        <f t="shared" si="18"/>
        <v>290</v>
      </c>
      <c r="R305" s="13">
        <f>Таблица_основная[[#This Row],[Первая строка массива]]+15</f>
        <v>305</v>
      </c>
    </row>
    <row r="306" spans="1:18" ht="12.75" customHeight="1" x14ac:dyDescent="0.2">
      <c r="A306" s="13">
        <v>925</v>
      </c>
      <c r="B306" s="28"/>
      <c r="C306" s="27" t="s">
        <v>134</v>
      </c>
      <c r="D306" s="29" t="s">
        <v>152</v>
      </c>
      <c r="E306" s="30">
        <v>44743</v>
      </c>
      <c r="F306" s="13"/>
      <c r="G306" s="4"/>
      <c r="H306" s="32" t="s">
        <v>127</v>
      </c>
      <c r="I306" s="31"/>
      <c r="J306" s="32" t="s">
        <v>128</v>
      </c>
      <c r="K306" s="56"/>
      <c r="L306" s="55" t="s">
        <v>129</v>
      </c>
      <c r="M306" s="56"/>
      <c r="N30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06" s="32" t="str">
        <f>CONCATENATE("F","$",Таблица_основная[[#This Row],[Первая строка массива]])</f>
        <v>F$306</v>
      </c>
      <c r="P306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06" s="63">
        <f>ROW()</f>
        <v>306</v>
      </c>
      <c r="R306" s="13">
        <f>Таблица_основная[[#This Row],[Первая строка массива]]+15</f>
        <v>321</v>
      </c>
    </row>
    <row r="307" spans="1:18" ht="12.75" customHeight="1" x14ac:dyDescent="0.2">
      <c r="A307" s="13">
        <v>926</v>
      </c>
      <c r="B307" s="28"/>
      <c r="C307" s="27" t="s">
        <v>135</v>
      </c>
      <c r="D307" s="29" t="s">
        <v>152</v>
      </c>
      <c r="E307" s="30">
        <v>44743</v>
      </c>
      <c r="F307" s="13"/>
      <c r="G307" s="4"/>
      <c r="H307" s="32" t="s">
        <v>127</v>
      </c>
      <c r="I307" s="31"/>
      <c r="J307" s="32" t="s">
        <v>128</v>
      </c>
      <c r="K307" s="56"/>
      <c r="L307" s="55" t="s">
        <v>129</v>
      </c>
      <c r="M307" s="56"/>
      <c r="N30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07" s="32" t="str">
        <f>CONCATENATE("F","$",Таблица_основная[[#This Row],[Первая строка массива]])</f>
        <v>F$306</v>
      </c>
      <c r="P307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07" s="13">
        <f t="shared" ref="Q307:Q321" si="19">Q306</f>
        <v>306</v>
      </c>
      <c r="R307" s="13">
        <f>Таблица_основная[[#This Row],[Первая строка массива]]+15</f>
        <v>321</v>
      </c>
    </row>
    <row r="308" spans="1:18" ht="12.75" customHeight="1" x14ac:dyDescent="0.2">
      <c r="A308" s="13">
        <v>927</v>
      </c>
      <c r="B308" s="28"/>
      <c r="C308" s="27" t="s">
        <v>136</v>
      </c>
      <c r="D308" s="29" t="s">
        <v>152</v>
      </c>
      <c r="E308" s="30">
        <v>44743</v>
      </c>
      <c r="F308" s="13"/>
      <c r="G308" s="4"/>
      <c r="H308" s="32" t="s">
        <v>127</v>
      </c>
      <c r="I308" s="31"/>
      <c r="J308" s="32" t="s">
        <v>128</v>
      </c>
      <c r="K308" s="56"/>
      <c r="L308" s="55" t="s">
        <v>129</v>
      </c>
      <c r="M308" s="56"/>
      <c r="N30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08" s="32" t="str">
        <f>CONCATENATE("F","$",Таблица_основная[[#This Row],[Первая строка массива]])</f>
        <v>F$306</v>
      </c>
      <c r="P308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08" s="13">
        <f t="shared" si="19"/>
        <v>306</v>
      </c>
      <c r="R308" s="13">
        <f>Таблица_основная[[#This Row],[Первая строка массива]]+15</f>
        <v>321</v>
      </c>
    </row>
    <row r="309" spans="1:18" ht="12.75" customHeight="1" x14ac:dyDescent="0.2">
      <c r="A309" s="13">
        <v>928</v>
      </c>
      <c r="B309" s="28"/>
      <c r="C309" s="27" t="s">
        <v>137</v>
      </c>
      <c r="D309" s="29" t="s">
        <v>152</v>
      </c>
      <c r="E309" s="30">
        <v>44743</v>
      </c>
      <c r="F309" s="13"/>
      <c r="G309" s="4"/>
      <c r="H309" s="32" t="s">
        <v>127</v>
      </c>
      <c r="I309" s="31"/>
      <c r="J309" s="32" t="s">
        <v>128</v>
      </c>
      <c r="K309" s="56"/>
      <c r="L309" s="55" t="s">
        <v>129</v>
      </c>
      <c r="M309" s="56"/>
      <c r="N30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09" s="32" t="str">
        <f>CONCATENATE("F","$",Таблица_основная[[#This Row],[Первая строка массива]])</f>
        <v>F$306</v>
      </c>
      <c r="P309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09" s="13">
        <f t="shared" si="19"/>
        <v>306</v>
      </c>
      <c r="R309" s="13">
        <f>Таблица_основная[[#This Row],[Первая строка массива]]+15</f>
        <v>321</v>
      </c>
    </row>
    <row r="310" spans="1:18" ht="12.75" customHeight="1" x14ac:dyDescent="0.2">
      <c r="A310" s="13">
        <v>929</v>
      </c>
      <c r="B310" s="28"/>
      <c r="C310" s="27" t="s">
        <v>138</v>
      </c>
      <c r="D310" s="29" t="s">
        <v>152</v>
      </c>
      <c r="E310" s="30">
        <v>44743</v>
      </c>
      <c r="F310" s="13"/>
      <c r="G310" s="4"/>
      <c r="H310" s="32" t="s">
        <v>127</v>
      </c>
      <c r="I310" s="31"/>
      <c r="J310" s="32" t="s">
        <v>128</v>
      </c>
      <c r="K310" s="56"/>
      <c r="L310" s="55" t="s">
        <v>129</v>
      </c>
      <c r="M310" s="56"/>
      <c r="N31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10" s="32" t="str">
        <f>CONCATENATE("F","$",Таблица_основная[[#This Row],[Первая строка массива]])</f>
        <v>F$306</v>
      </c>
      <c r="P310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10" s="13">
        <f t="shared" si="19"/>
        <v>306</v>
      </c>
      <c r="R310" s="13">
        <f>Таблица_основная[[#This Row],[Первая строка массива]]+15</f>
        <v>321</v>
      </c>
    </row>
    <row r="311" spans="1:18" ht="12.75" customHeight="1" x14ac:dyDescent="0.2">
      <c r="A311" s="13">
        <v>930</v>
      </c>
      <c r="B311" s="28"/>
      <c r="C311" s="27" t="s">
        <v>139</v>
      </c>
      <c r="D311" s="29" t="s">
        <v>152</v>
      </c>
      <c r="E311" s="30">
        <v>44743</v>
      </c>
      <c r="F311" s="13"/>
      <c r="G311" s="4"/>
      <c r="H311" s="32" t="s">
        <v>127</v>
      </c>
      <c r="I311" s="31"/>
      <c r="J311" s="32" t="s">
        <v>128</v>
      </c>
      <c r="K311" s="56"/>
      <c r="L311" s="55" t="s">
        <v>129</v>
      </c>
      <c r="M311" s="56"/>
      <c r="N31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11" s="32" t="str">
        <f>CONCATENATE("F","$",Таблица_основная[[#This Row],[Первая строка массива]])</f>
        <v>F$306</v>
      </c>
      <c r="P311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11" s="13">
        <f t="shared" si="19"/>
        <v>306</v>
      </c>
      <c r="R311" s="13">
        <f>Таблица_основная[[#This Row],[Первая строка массива]]+15</f>
        <v>321</v>
      </c>
    </row>
    <row r="312" spans="1:18" ht="12.75" customHeight="1" x14ac:dyDescent="0.2">
      <c r="A312" s="13">
        <v>931</v>
      </c>
      <c r="B312" s="28"/>
      <c r="C312" s="27" t="s">
        <v>140</v>
      </c>
      <c r="D312" s="29" t="s">
        <v>152</v>
      </c>
      <c r="E312" s="30">
        <v>44743</v>
      </c>
      <c r="F312" s="13"/>
      <c r="G312" s="4"/>
      <c r="H312" s="32" t="s">
        <v>127</v>
      </c>
      <c r="I312" s="31"/>
      <c r="J312" s="32" t="s">
        <v>128</v>
      </c>
      <c r="K312" s="56"/>
      <c r="L312" s="55" t="s">
        <v>129</v>
      </c>
      <c r="M312" s="56"/>
      <c r="N31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12" s="32" t="str">
        <f>CONCATENATE("F","$",Таблица_основная[[#This Row],[Первая строка массива]])</f>
        <v>F$306</v>
      </c>
      <c r="P312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12" s="13">
        <f t="shared" si="19"/>
        <v>306</v>
      </c>
      <c r="R312" s="13">
        <f>Таблица_основная[[#This Row],[Первая строка массива]]+15</f>
        <v>321</v>
      </c>
    </row>
    <row r="313" spans="1:18" ht="12.75" customHeight="1" x14ac:dyDescent="0.2">
      <c r="A313" s="13">
        <v>932</v>
      </c>
      <c r="B313" s="28"/>
      <c r="C313" s="27" t="s">
        <v>141</v>
      </c>
      <c r="D313" s="29" t="s">
        <v>152</v>
      </c>
      <c r="E313" s="30">
        <v>44743</v>
      </c>
      <c r="F313" s="13"/>
      <c r="G313" s="4"/>
      <c r="H313" s="32" t="s">
        <v>127</v>
      </c>
      <c r="I313" s="31"/>
      <c r="J313" s="32" t="s">
        <v>128</v>
      </c>
      <c r="K313" s="56"/>
      <c r="L313" s="55" t="s">
        <v>129</v>
      </c>
      <c r="M313" s="56"/>
      <c r="N31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13" s="32" t="str">
        <f>CONCATENATE("F","$",Таблица_основная[[#This Row],[Первая строка массива]])</f>
        <v>F$306</v>
      </c>
      <c r="P313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13" s="13">
        <f t="shared" si="19"/>
        <v>306</v>
      </c>
      <c r="R313" s="13">
        <f>Таблица_основная[[#This Row],[Первая строка массива]]+15</f>
        <v>321</v>
      </c>
    </row>
    <row r="314" spans="1:18" ht="12.75" customHeight="1" x14ac:dyDescent="0.2">
      <c r="A314" s="13">
        <v>933</v>
      </c>
      <c r="B314" s="28"/>
      <c r="C314" s="27" t="s">
        <v>142</v>
      </c>
      <c r="D314" s="29" t="s">
        <v>152</v>
      </c>
      <c r="E314" s="30">
        <v>44743</v>
      </c>
      <c r="F314" s="13"/>
      <c r="G314" s="4"/>
      <c r="H314" s="32" t="s">
        <v>127</v>
      </c>
      <c r="I314" s="31"/>
      <c r="J314" s="32" t="s">
        <v>128</v>
      </c>
      <c r="K314" s="56"/>
      <c r="L314" s="55" t="s">
        <v>129</v>
      </c>
      <c r="M314" s="56"/>
      <c r="N31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14" s="32" t="str">
        <f>CONCATENATE("F","$",Таблица_основная[[#This Row],[Первая строка массива]])</f>
        <v>F$306</v>
      </c>
      <c r="P314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14" s="13">
        <f t="shared" si="19"/>
        <v>306</v>
      </c>
      <c r="R314" s="13">
        <f>Таблица_основная[[#This Row],[Первая строка массива]]+15</f>
        <v>321</v>
      </c>
    </row>
    <row r="315" spans="1:18" ht="12.75" customHeight="1" x14ac:dyDescent="0.2">
      <c r="A315" s="13">
        <v>934</v>
      </c>
      <c r="B315" s="28"/>
      <c r="C315" s="27" t="s">
        <v>143</v>
      </c>
      <c r="D315" s="29" t="s">
        <v>152</v>
      </c>
      <c r="E315" s="30">
        <v>44743</v>
      </c>
      <c r="F315" s="13"/>
      <c r="G315" s="4"/>
      <c r="H315" s="32" t="s">
        <v>127</v>
      </c>
      <c r="I315" s="31"/>
      <c r="J315" s="32" t="s">
        <v>128</v>
      </c>
      <c r="K315" s="56"/>
      <c r="L315" s="55" t="s">
        <v>129</v>
      </c>
      <c r="M315" s="56"/>
      <c r="N31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15" s="32" t="str">
        <f>CONCATENATE("F","$",Таблица_основная[[#This Row],[Первая строка массива]])</f>
        <v>F$306</v>
      </c>
      <c r="P315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15" s="13">
        <f t="shared" si="19"/>
        <v>306</v>
      </c>
      <c r="R315" s="13">
        <f>Таблица_основная[[#This Row],[Первая строка массива]]+15</f>
        <v>321</v>
      </c>
    </row>
    <row r="316" spans="1:18" ht="12.75" customHeight="1" x14ac:dyDescent="0.2">
      <c r="A316" s="13">
        <v>935</v>
      </c>
      <c r="B316" s="28"/>
      <c r="C316" s="27" t="s">
        <v>144</v>
      </c>
      <c r="D316" s="29" t="s">
        <v>152</v>
      </c>
      <c r="E316" s="30">
        <v>44743</v>
      </c>
      <c r="F316" s="13"/>
      <c r="G316" s="4"/>
      <c r="H316" s="32" t="s">
        <v>127</v>
      </c>
      <c r="I316" s="31"/>
      <c r="J316" s="32" t="s">
        <v>128</v>
      </c>
      <c r="K316" s="56"/>
      <c r="L316" s="55" t="s">
        <v>129</v>
      </c>
      <c r="M316" s="56"/>
      <c r="N31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16" s="32" t="str">
        <f>CONCATENATE("F","$",Таблица_основная[[#This Row],[Первая строка массива]])</f>
        <v>F$306</v>
      </c>
      <c r="P316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16" s="13">
        <f t="shared" si="19"/>
        <v>306</v>
      </c>
      <c r="R316" s="13">
        <f>Таблица_основная[[#This Row],[Первая строка массива]]+15</f>
        <v>321</v>
      </c>
    </row>
    <row r="317" spans="1:18" ht="12.75" customHeight="1" x14ac:dyDescent="0.2">
      <c r="A317" s="13">
        <v>936</v>
      </c>
      <c r="B317" s="28"/>
      <c r="C317" s="27" t="s">
        <v>145</v>
      </c>
      <c r="D317" s="29" t="s">
        <v>152</v>
      </c>
      <c r="E317" s="30">
        <v>44743</v>
      </c>
      <c r="F317" s="13"/>
      <c r="G317" s="4"/>
      <c r="H317" s="32" t="s">
        <v>127</v>
      </c>
      <c r="I317" s="31"/>
      <c r="J317" s="32" t="s">
        <v>128</v>
      </c>
      <c r="K317" s="56"/>
      <c r="L317" s="55" t="s">
        <v>129</v>
      </c>
      <c r="M317" s="56"/>
      <c r="N31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17" s="32" t="str">
        <f>CONCATENATE("F","$",Таблица_основная[[#This Row],[Первая строка массива]])</f>
        <v>F$306</v>
      </c>
      <c r="P317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17" s="13">
        <f t="shared" si="19"/>
        <v>306</v>
      </c>
      <c r="R317" s="13">
        <f>Таблица_основная[[#This Row],[Первая строка массива]]+15</f>
        <v>321</v>
      </c>
    </row>
    <row r="318" spans="1:18" ht="12.75" customHeight="1" x14ac:dyDescent="0.2">
      <c r="A318" s="13">
        <v>937</v>
      </c>
      <c r="B318" s="28"/>
      <c r="C318" s="27" t="s">
        <v>146</v>
      </c>
      <c r="D318" s="29" t="s">
        <v>152</v>
      </c>
      <c r="E318" s="30">
        <v>44743</v>
      </c>
      <c r="F318" s="13"/>
      <c r="G318" s="4"/>
      <c r="H318" s="32" t="s">
        <v>127</v>
      </c>
      <c r="I318" s="31"/>
      <c r="J318" s="32" t="s">
        <v>128</v>
      </c>
      <c r="K318" s="56"/>
      <c r="L318" s="55" t="s">
        <v>129</v>
      </c>
      <c r="M318" s="56"/>
      <c r="N31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18" s="32" t="str">
        <f>CONCATENATE("F","$",Таблица_основная[[#This Row],[Первая строка массива]])</f>
        <v>F$306</v>
      </c>
      <c r="P318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18" s="13">
        <f t="shared" si="19"/>
        <v>306</v>
      </c>
      <c r="R318" s="13">
        <f>Таблица_основная[[#This Row],[Первая строка массива]]+15</f>
        <v>321</v>
      </c>
    </row>
    <row r="319" spans="1:18" ht="12.75" customHeight="1" x14ac:dyDescent="0.2">
      <c r="A319" s="13">
        <v>938</v>
      </c>
      <c r="B319" s="28"/>
      <c r="C319" s="27" t="s">
        <v>147</v>
      </c>
      <c r="D319" s="29" t="s">
        <v>152</v>
      </c>
      <c r="E319" s="30">
        <v>44743</v>
      </c>
      <c r="F319" s="13"/>
      <c r="G319" s="4"/>
      <c r="H319" s="32" t="s">
        <v>127</v>
      </c>
      <c r="I319" s="31"/>
      <c r="J319" s="32" t="s">
        <v>128</v>
      </c>
      <c r="K319" s="56"/>
      <c r="L319" s="55" t="s">
        <v>129</v>
      </c>
      <c r="M319" s="56"/>
      <c r="N31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19" s="32" t="str">
        <f>CONCATENATE("F","$",Таблица_основная[[#This Row],[Первая строка массива]])</f>
        <v>F$306</v>
      </c>
      <c r="P319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19" s="13">
        <f t="shared" si="19"/>
        <v>306</v>
      </c>
      <c r="R319" s="13">
        <f>Таблица_основная[[#This Row],[Первая строка массива]]+15</f>
        <v>321</v>
      </c>
    </row>
    <row r="320" spans="1:18" ht="12.75" customHeight="1" x14ac:dyDescent="0.2">
      <c r="A320" s="13">
        <v>939</v>
      </c>
      <c r="B320" s="28"/>
      <c r="C320" s="27" t="s">
        <v>148</v>
      </c>
      <c r="D320" s="29" t="s">
        <v>152</v>
      </c>
      <c r="E320" s="30">
        <v>44743</v>
      </c>
      <c r="F320" s="13"/>
      <c r="G320" s="4"/>
      <c r="H320" s="32" t="s">
        <v>127</v>
      </c>
      <c r="I320" s="31"/>
      <c r="J320" s="32" t="s">
        <v>128</v>
      </c>
      <c r="K320" s="56"/>
      <c r="L320" s="55" t="s">
        <v>129</v>
      </c>
      <c r="M320" s="56"/>
      <c r="N32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20" s="32" t="str">
        <f>CONCATENATE("F","$",Таблица_основная[[#This Row],[Первая строка массива]])</f>
        <v>F$306</v>
      </c>
      <c r="P320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20" s="13">
        <f t="shared" si="19"/>
        <v>306</v>
      </c>
      <c r="R320" s="13">
        <f>Таблица_основная[[#This Row],[Первая строка массива]]+15</f>
        <v>321</v>
      </c>
    </row>
    <row r="321" spans="1:18" ht="12.75" customHeight="1" x14ac:dyDescent="0.2">
      <c r="A321" s="13">
        <v>940</v>
      </c>
      <c r="B321" s="28"/>
      <c r="C321" s="27" t="s">
        <v>149</v>
      </c>
      <c r="D321" s="29" t="s">
        <v>152</v>
      </c>
      <c r="E321" s="30">
        <v>44743</v>
      </c>
      <c r="F321" s="13"/>
      <c r="G321" s="4"/>
      <c r="H321" s="32" t="s">
        <v>127</v>
      </c>
      <c r="I321" s="31"/>
      <c r="J321" s="32" t="s">
        <v>128</v>
      </c>
      <c r="K321" s="56"/>
      <c r="L321" s="55" t="s">
        <v>129</v>
      </c>
      <c r="M321" s="56"/>
      <c r="N32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21" s="32" t="str">
        <f>CONCATENATE("F","$",Таблица_основная[[#This Row],[Первая строка массива]])</f>
        <v>F$306</v>
      </c>
      <c r="P321" s="32" t="str">
        <f>CONCATENATE("F","$",Таблица_основная[[#This Row],[Первая строка массива]],":","F","$",Таблица_основная[[#This Row],[Последняя строка моссива]])</f>
        <v>F$306:F$321</v>
      </c>
      <c r="Q321" s="13">
        <f t="shared" si="19"/>
        <v>306</v>
      </c>
      <c r="R321" s="13">
        <f>Таблица_основная[[#This Row],[Первая строка массива]]+15</f>
        <v>321</v>
      </c>
    </row>
    <row r="322" spans="1:18" x14ac:dyDescent="0.2">
      <c r="A322" s="13">
        <v>969</v>
      </c>
      <c r="B322" s="28"/>
      <c r="C322" s="27" t="s">
        <v>134</v>
      </c>
      <c r="D322" s="29" t="s">
        <v>67</v>
      </c>
      <c r="E322" s="30">
        <v>44743</v>
      </c>
      <c r="F322" s="13"/>
      <c r="G322" s="4"/>
      <c r="H322" s="32" t="s">
        <v>127</v>
      </c>
      <c r="I322" s="31"/>
      <c r="J322" s="32" t="s">
        <v>128</v>
      </c>
      <c r="K322" s="56"/>
      <c r="L322" s="55" t="s">
        <v>129</v>
      </c>
      <c r="M322" s="56"/>
      <c r="N32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22" s="32" t="str">
        <f>CONCATENATE("F","$",Таблица_основная[[#This Row],[Первая строка массива]])</f>
        <v>F$322</v>
      </c>
      <c r="P322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22" s="63">
        <f>ROW()</f>
        <v>322</v>
      </c>
      <c r="R322" s="13">
        <f>Таблица_основная[[#This Row],[Первая строка массива]]+15</f>
        <v>337</v>
      </c>
    </row>
    <row r="323" spans="1:18" ht="12.75" customHeight="1" x14ac:dyDescent="0.2">
      <c r="A323" s="13">
        <v>970</v>
      </c>
      <c r="B323" s="28"/>
      <c r="C323" s="27" t="s">
        <v>135</v>
      </c>
      <c r="D323" s="29" t="s">
        <v>67</v>
      </c>
      <c r="E323" s="30">
        <v>44743</v>
      </c>
      <c r="F323" s="13"/>
      <c r="G323" s="4"/>
      <c r="H323" s="32" t="s">
        <v>127</v>
      </c>
      <c r="I323" s="31"/>
      <c r="J323" s="32" t="s">
        <v>128</v>
      </c>
      <c r="K323" s="56"/>
      <c r="L323" s="55" t="s">
        <v>129</v>
      </c>
      <c r="M323" s="56"/>
      <c r="N32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23" s="32" t="str">
        <f>CONCATENATE("F","$",Таблица_основная[[#This Row],[Первая строка массива]])</f>
        <v>F$322</v>
      </c>
      <c r="P323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23" s="13">
        <f t="shared" ref="Q323:Q337" si="20">Q322</f>
        <v>322</v>
      </c>
      <c r="R323" s="13">
        <f>Таблица_основная[[#This Row],[Первая строка массива]]+15</f>
        <v>337</v>
      </c>
    </row>
    <row r="324" spans="1:18" ht="12.75" customHeight="1" x14ac:dyDescent="0.2">
      <c r="A324" s="13">
        <v>971</v>
      </c>
      <c r="B324" s="28"/>
      <c r="C324" s="27" t="s">
        <v>136</v>
      </c>
      <c r="D324" s="29" t="s">
        <v>67</v>
      </c>
      <c r="E324" s="30">
        <v>44743</v>
      </c>
      <c r="F324" s="13"/>
      <c r="G324" s="4"/>
      <c r="H324" s="32" t="s">
        <v>127</v>
      </c>
      <c r="I324" s="31"/>
      <c r="J324" s="32" t="s">
        <v>128</v>
      </c>
      <c r="K324" s="56"/>
      <c r="L324" s="55" t="s">
        <v>129</v>
      </c>
      <c r="M324" s="56"/>
      <c r="N32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24" s="32" t="str">
        <f>CONCATENATE("F","$",Таблица_основная[[#This Row],[Первая строка массива]])</f>
        <v>F$322</v>
      </c>
      <c r="P324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24" s="13">
        <f t="shared" si="20"/>
        <v>322</v>
      </c>
      <c r="R324" s="13">
        <f>Таблица_основная[[#This Row],[Первая строка массива]]+15</f>
        <v>337</v>
      </c>
    </row>
    <row r="325" spans="1:18" ht="12.75" customHeight="1" x14ac:dyDescent="0.2">
      <c r="A325" s="13">
        <v>972</v>
      </c>
      <c r="B325" s="28"/>
      <c r="C325" s="27" t="s">
        <v>137</v>
      </c>
      <c r="D325" s="29" t="s">
        <v>67</v>
      </c>
      <c r="E325" s="30">
        <v>44743</v>
      </c>
      <c r="F325" s="13"/>
      <c r="G325" s="4"/>
      <c r="H325" s="32" t="s">
        <v>127</v>
      </c>
      <c r="I325" s="31"/>
      <c r="J325" s="32" t="s">
        <v>128</v>
      </c>
      <c r="K325" s="56"/>
      <c r="L325" s="55" t="s">
        <v>129</v>
      </c>
      <c r="M325" s="56"/>
      <c r="N32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25" s="32" t="str">
        <f>CONCATENATE("F","$",Таблица_основная[[#This Row],[Первая строка массива]])</f>
        <v>F$322</v>
      </c>
      <c r="P325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25" s="13">
        <f t="shared" si="20"/>
        <v>322</v>
      </c>
      <c r="R325" s="13">
        <f>Таблица_основная[[#This Row],[Первая строка массива]]+15</f>
        <v>337</v>
      </c>
    </row>
    <row r="326" spans="1:18" ht="12.75" customHeight="1" x14ac:dyDescent="0.2">
      <c r="A326" s="13">
        <v>973</v>
      </c>
      <c r="B326" s="28"/>
      <c r="C326" s="27" t="s">
        <v>138</v>
      </c>
      <c r="D326" s="29" t="s">
        <v>67</v>
      </c>
      <c r="E326" s="30">
        <v>44743</v>
      </c>
      <c r="F326" s="13"/>
      <c r="G326" s="4"/>
      <c r="H326" s="32" t="s">
        <v>127</v>
      </c>
      <c r="I326" s="31"/>
      <c r="J326" s="32" t="s">
        <v>128</v>
      </c>
      <c r="K326" s="56"/>
      <c r="L326" s="55" t="s">
        <v>129</v>
      </c>
      <c r="M326" s="56"/>
      <c r="N32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26" s="32" t="str">
        <f>CONCATENATE("F","$",Таблица_основная[[#This Row],[Первая строка массива]])</f>
        <v>F$322</v>
      </c>
      <c r="P326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26" s="13">
        <f t="shared" si="20"/>
        <v>322</v>
      </c>
      <c r="R326" s="13">
        <f>Таблица_основная[[#This Row],[Первая строка массива]]+15</f>
        <v>337</v>
      </c>
    </row>
    <row r="327" spans="1:18" ht="12.75" customHeight="1" x14ac:dyDescent="0.2">
      <c r="A327" s="13">
        <v>974</v>
      </c>
      <c r="B327" s="28"/>
      <c r="C327" s="27" t="s">
        <v>139</v>
      </c>
      <c r="D327" s="29" t="s">
        <v>67</v>
      </c>
      <c r="E327" s="30">
        <v>44743</v>
      </c>
      <c r="F327" s="13"/>
      <c r="G327" s="4"/>
      <c r="H327" s="32" t="s">
        <v>127</v>
      </c>
      <c r="I327" s="31"/>
      <c r="J327" s="32" t="s">
        <v>128</v>
      </c>
      <c r="K327" s="56"/>
      <c r="L327" s="55" t="s">
        <v>129</v>
      </c>
      <c r="M327" s="56"/>
      <c r="N32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27" s="32" t="str">
        <f>CONCATENATE("F","$",Таблица_основная[[#This Row],[Первая строка массива]])</f>
        <v>F$322</v>
      </c>
      <c r="P327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27" s="13">
        <f t="shared" si="20"/>
        <v>322</v>
      </c>
      <c r="R327" s="13">
        <f>Таблица_основная[[#This Row],[Первая строка массива]]+15</f>
        <v>337</v>
      </c>
    </row>
    <row r="328" spans="1:18" ht="12.75" customHeight="1" x14ac:dyDescent="0.2">
      <c r="A328" s="13">
        <v>975</v>
      </c>
      <c r="B328" s="28"/>
      <c r="C328" s="27" t="s">
        <v>140</v>
      </c>
      <c r="D328" s="29" t="s">
        <v>67</v>
      </c>
      <c r="E328" s="30">
        <v>44743</v>
      </c>
      <c r="F328" s="13"/>
      <c r="G328" s="4"/>
      <c r="H328" s="32" t="s">
        <v>127</v>
      </c>
      <c r="I328" s="31"/>
      <c r="J328" s="32" t="s">
        <v>128</v>
      </c>
      <c r="K328" s="56"/>
      <c r="L328" s="55" t="s">
        <v>129</v>
      </c>
      <c r="M328" s="56"/>
      <c r="N32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28" s="32" t="str">
        <f>CONCATENATE("F","$",Таблица_основная[[#This Row],[Первая строка массива]])</f>
        <v>F$322</v>
      </c>
      <c r="P328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28" s="13">
        <f t="shared" si="20"/>
        <v>322</v>
      </c>
      <c r="R328" s="13">
        <f>Таблица_основная[[#This Row],[Первая строка массива]]+15</f>
        <v>337</v>
      </c>
    </row>
    <row r="329" spans="1:18" ht="12.75" customHeight="1" x14ac:dyDescent="0.2">
      <c r="A329" s="13">
        <v>976</v>
      </c>
      <c r="B329" s="28"/>
      <c r="C329" s="27" t="s">
        <v>141</v>
      </c>
      <c r="D329" s="29" t="s">
        <v>67</v>
      </c>
      <c r="E329" s="30">
        <v>44743</v>
      </c>
      <c r="F329" s="13"/>
      <c r="G329" s="4"/>
      <c r="H329" s="32" t="s">
        <v>127</v>
      </c>
      <c r="I329" s="31"/>
      <c r="J329" s="32" t="s">
        <v>128</v>
      </c>
      <c r="K329" s="56"/>
      <c r="L329" s="55" t="s">
        <v>129</v>
      </c>
      <c r="M329" s="56"/>
      <c r="N32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29" s="32" t="str">
        <f>CONCATENATE("F","$",Таблица_основная[[#This Row],[Первая строка массива]])</f>
        <v>F$322</v>
      </c>
      <c r="P329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29" s="13">
        <f t="shared" si="20"/>
        <v>322</v>
      </c>
      <c r="R329" s="13">
        <f>Таблица_основная[[#This Row],[Первая строка массива]]+15</f>
        <v>337</v>
      </c>
    </row>
    <row r="330" spans="1:18" ht="12.75" customHeight="1" x14ac:dyDescent="0.2">
      <c r="A330" s="13">
        <v>977</v>
      </c>
      <c r="B330" s="28"/>
      <c r="C330" s="27" t="s">
        <v>142</v>
      </c>
      <c r="D330" s="29" t="s">
        <v>67</v>
      </c>
      <c r="E330" s="30">
        <v>44743</v>
      </c>
      <c r="F330" s="13"/>
      <c r="G330" s="4"/>
      <c r="H330" s="32" t="s">
        <v>127</v>
      </c>
      <c r="I330" s="31"/>
      <c r="J330" s="32" t="s">
        <v>128</v>
      </c>
      <c r="K330" s="56"/>
      <c r="L330" s="55" t="s">
        <v>129</v>
      </c>
      <c r="M330" s="56"/>
      <c r="N33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30" s="32" t="str">
        <f>CONCATENATE("F","$",Таблица_основная[[#This Row],[Первая строка массива]])</f>
        <v>F$322</v>
      </c>
      <c r="P330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30" s="13">
        <f t="shared" si="20"/>
        <v>322</v>
      </c>
      <c r="R330" s="13">
        <f>Таблица_основная[[#This Row],[Первая строка массива]]+15</f>
        <v>337</v>
      </c>
    </row>
    <row r="331" spans="1:18" ht="12.75" customHeight="1" x14ac:dyDescent="0.2">
      <c r="A331" s="13">
        <v>978</v>
      </c>
      <c r="B331" s="28"/>
      <c r="C331" s="27" t="s">
        <v>143</v>
      </c>
      <c r="D331" s="29" t="s">
        <v>67</v>
      </c>
      <c r="E331" s="30">
        <v>44743</v>
      </c>
      <c r="F331" s="13"/>
      <c r="G331" s="4"/>
      <c r="H331" s="32" t="s">
        <v>127</v>
      </c>
      <c r="I331" s="31"/>
      <c r="J331" s="32" t="s">
        <v>128</v>
      </c>
      <c r="K331" s="56"/>
      <c r="L331" s="55" t="s">
        <v>129</v>
      </c>
      <c r="M331" s="56"/>
      <c r="N33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31" s="32" t="str">
        <f>CONCATENATE("F","$",Таблица_основная[[#This Row],[Первая строка массива]])</f>
        <v>F$322</v>
      </c>
      <c r="P331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31" s="13">
        <f t="shared" si="20"/>
        <v>322</v>
      </c>
      <c r="R331" s="13">
        <f>Таблица_основная[[#This Row],[Первая строка массива]]+15</f>
        <v>337</v>
      </c>
    </row>
    <row r="332" spans="1:18" ht="12.75" customHeight="1" x14ac:dyDescent="0.2">
      <c r="A332" s="13">
        <v>979</v>
      </c>
      <c r="B332" s="28"/>
      <c r="C332" s="27" t="s">
        <v>144</v>
      </c>
      <c r="D332" s="29" t="s">
        <v>67</v>
      </c>
      <c r="E332" s="30">
        <v>44743</v>
      </c>
      <c r="F332" s="13"/>
      <c r="G332" s="4"/>
      <c r="H332" s="32" t="s">
        <v>127</v>
      </c>
      <c r="I332" s="31"/>
      <c r="J332" s="32" t="s">
        <v>128</v>
      </c>
      <c r="K332" s="56"/>
      <c r="L332" s="55" t="s">
        <v>129</v>
      </c>
      <c r="M332" s="56"/>
      <c r="N33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32" s="32" t="str">
        <f>CONCATENATE("F","$",Таблица_основная[[#This Row],[Первая строка массива]])</f>
        <v>F$322</v>
      </c>
      <c r="P332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32" s="13">
        <f t="shared" si="20"/>
        <v>322</v>
      </c>
      <c r="R332" s="13">
        <f>Таблица_основная[[#This Row],[Первая строка массива]]+15</f>
        <v>337</v>
      </c>
    </row>
    <row r="333" spans="1:18" ht="12.75" customHeight="1" x14ac:dyDescent="0.2">
      <c r="A333" s="13">
        <v>980</v>
      </c>
      <c r="B333" s="28"/>
      <c r="C333" s="27" t="s">
        <v>145</v>
      </c>
      <c r="D333" s="29" t="s">
        <v>67</v>
      </c>
      <c r="E333" s="30">
        <v>44743</v>
      </c>
      <c r="F333" s="13"/>
      <c r="G333" s="4"/>
      <c r="H333" s="32" t="s">
        <v>127</v>
      </c>
      <c r="I333" s="31"/>
      <c r="J333" s="32" t="s">
        <v>128</v>
      </c>
      <c r="K333" s="56"/>
      <c r="L333" s="55" t="s">
        <v>129</v>
      </c>
      <c r="M333" s="56"/>
      <c r="N33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33" s="32" t="str">
        <f>CONCATENATE("F","$",Таблица_основная[[#This Row],[Первая строка массива]])</f>
        <v>F$322</v>
      </c>
      <c r="P333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33" s="13">
        <f t="shared" si="20"/>
        <v>322</v>
      </c>
      <c r="R333" s="13">
        <f>Таблица_основная[[#This Row],[Первая строка массива]]+15</f>
        <v>337</v>
      </c>
    </row>
    <row r="334" spans="1:18" ht="12.75" customHeight="1" x14ac:dyDescent="0.2">
      <c r="A334" s="13">
        <v>981</v>
      </c>
      <c r="B334" s="28"/>
      <c r="C334" s="27" t="s">
        <v>146</v>
      </c>
      <c r="D334" s="29" t="s">
        <v>67</v>
      </c>
      <c r="E334" s="30">
        <v>44743</v>
      </c>
      <c r="F334" s="13"/>
      <c r="G334" s="4"/>
      <c r="H334" s="32" t="s">
        <v>127</v>
      </c>
      <c r="I334" s="31"/>
      <c r="J334" s="32" t="s">
        <v>128</v>
      </c>
      <c r="K334" s="56"/>
      <c r="L334" s="55" t="s">
        <v>129</v>
      </c>
      <c r="M334" s="56"/>
      <c r="N33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34" s="32" t="str">
        <f>CONCATENATE("F","$",Таблица_основная[[#This Row],[Первая строка массива]])</f>
        <v>F$322</v>
      </c>
      <c r="P334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34" s="13">
        <f t="shared" si="20"/>
        <v>322</v>
      </c>
      <c r="R334" s="13">
        <f>Таблица_основная[[#This Row],[Первая строка массива]]+15</f>
        <v>337</v>
      </c>
    </row>
    <row r="335" spans="1:18" ht="12.75" customHeight="1" x14ac:dyDescent="0.2">
      <c r="A335" s="13">
        <v>982</v>
      </c>
      <c r="B335" s="28"/>
      <c r="C335" s="27" t="s">
        <v>147</v>
      </c>
      <c r="D335" s="29" t="s">
        <v>67</v>
      </c>
      <c r="E335" s="30">
        <v>44743</v>
      </c>
      <c r="F335" s="13"/>
      <c r="G335" s="4"/>
      <c r="H335" s="32" t="s">
        <v>127</v>
      </c>
      <c r="I335" s="31"/>
      <c r="J335" s="32" t="s">
        <v>128</v>
      </c>
      <c r="K335" s="56"/>
      <c r="L335" s="55" t="s">
        <v>129</v>
      </c>
      <c r="M335" s="56"/>
      <c r="N33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35" s="32" t="str">
        <f>CONCATENATE("F","$",Таблица_основная[[#This Row],[Первая строка массива]])</f>
        <v>F$322</v>
      </c>
      <c r="P335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35" s="13">
        <f t="shared" si="20"/>
        <v>322</v>
      </c>
      <c r="R335" s="13">
        <f>Таблица_основная[[#This Row],[Первая строка массива]]+15</f>
        <v>337</v>
      </c>
    </row>
    <row r="336" spans="1:18" ht="12.75" customHeight="1" x14ac:dyDescent="0.2">
      <c r="A336" s="13">
        <v>983</v>
      </c>
      <c r="B336" s="28"/>
      <c r="C336" s="27" t="s">
        <v>148</v>
      </c>
      <c r="D336" s="29" t="s">
        <v>67</v>
      </c>
      <c r="E336" s="30">
        <v>44743</v>
      </c>
      <c r="F336" s="13"/>
      <c r="G336" s="4"/>
      <c r="H336" s="32" t="s">
        <v>127</v>
      </c>
      <c r="I336" s="31"/>
      <c r="J336" s="32" t="s">
        <v>128</v>
      </c>
      <c r="K336" s="56"/>
      <c r="L336" s="55" t="s">
        <v>129</v>
      </c>
      <c r="M336" s="56"/>
      <c r="N33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36" s="32" t="str">
        <f>CONCATENATE("F","$",Таблица_основная[[#This Row],[Первая строка массива]])</f>
        <v>F$322</v>
      </c>
      <c r="P336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36" s="13">
        <f t="shared" si="20"/>
        <v>322</v>
      </c>
      <c r="R336" s="13">
        <f>Таблица_основная[[#This Row],[Первая строка массива]]+15</f>
        <v>337</v>
      </c>
    </row>
    <row r="337" spans="1:18" ht="12.75" customHeight="1" x14ac:dyDescent="0.2">
      <c r="A337" s="13">
        <v>984</v>
      </c>
      <c r="B337" s="28"/>
      <c r="C337" s="27" t="s">
        <v>149</v>
      </c>
      <c r="D337" s="29" t="s">
        <v>67</v>
      </c>
      <c r="E337" s="30">
        <v>44743</v>
      </c>
      <c r="F337" s="13"/>
      <c r="G337" s="4"/>
      <c r="H337" s="32" t="s">
        <v>127</v>
      </c>
      <c r="I337" s="31"/>
      <c r="J337" s="32" t="s">
        <v>128</v>
      </c>
      <c r="K337" s="56"/>
      <c r="L337" s="55" t="s">
        <v>129</v>
      </c>
      <c r="M337" s="56"/>
      <c r="N33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37" s="32" t="str">
        <f>CONCATENATE("F","$",Таблица_основная[[#This Row],[Первая строка массива]])</f>
        <v>F$322</v>
      </c>
      <c r="P337" s="32" t="str">
        <f>CONCATENATE("F","$",Таблица_основная[[#This Row],[Первая строка массива]],":","F","$",Таблица_основная[[#This Row],[Последняя строка моссива]])</f>
        <v>F$322:F$337</v>
      </c>
      <c r="Q337" s="13">
        <f t="shared" si="20"/>
        <v>322</v>
      </c>
      <c r="R337" s="13">
        <f>Таблица_основная[[#This Row],[Первая строка массива]]+15</f>
        <v>337</v>
      </c>
    </row>
    <row r="338" spans="1:18" ht="12.75" customHeight="1" x14ac:dyDescent="0.2">
      <c r="A338" s="13">
        <v>1013</v>
      </c>
      <c r="B338" s="28"/>
      <c r="C338" s="27" t="s">
        <v>134</v>
      </c>
      <c r="D338" s="29" t="s">
        <v>98</v>
      </c>
      <c r="E338" s="30">
        <v>44743</v>
      </c>
      <c r="F338" s="13"/>
      <c r="G338" s="4"/>
      <c r="H338" s="32" t="s">
        <v>127</v>
      </c>
      <c r="I338" s="31"/>
      <c r="J338" s="32" t="s">
        <v>128</v>
      </c>
      <c r="K338" s="56"/>
      <c r="L338" s="55" t="s">
        <v>129</v>
      </c>
      <c r="M338" s="56"/>
      <c r="N33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38" s="32" t="str">
        <f>CONCATENATE("F","$",Таблица_основная[[#This Row],[Первая строка массива]])</f>
        <v>F$338</v>
      </c>
      <c r="P338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38" s="63">
        <f>ROW()</f>
        <v>338</v>
      </c>
      <c r="R338" s="13">
        <f>Таблица_основная[[#This Row],[Первая строка массива]]+15</f>
        <v>353</v>
      </c>
    </row>
    <row r="339" spans="1:18" ht="12.75" customHeight="1" x14ac:dyDescent="0.2">
      <c r="A339" s="13">
        <v>1014</v>
      </c>
      <c r="B339" s="28"/>
      <c r="C339" s="27" t="s">
        <v>135</v>
      </c>
      <c r="D339" s="29" t="s">
        <v>98</v>
      </c>
      <c r="E339" s="30">
        <v>44743</v>
      </c>
      <c r="F339" s="13"/>
      <c r="G339" s="4"/>
      <c r="H339" s="32" t="s">
        <v>127</v>
      </c>
      <c r="I339" s="31"/>
      <c r="J339" s="32" t="s">
        <v>128</v>
      </c>
      <c r="K339" s="56"/>
      <c r="L339" s="55" t="s">
        <v>129</v>
      </c>
      <c r="M339" s="56"/>
      <c r="N33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39" s="32" t="str">
        <f>CONCATENATE("F","$",Таблица_основная[[#This Row],[Первая строка массива]])</f>
        <v>F$338</v>
      </c>
      <c r="P339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39" s="13">
        <f t="shared" ref="Q339:Q353" si="21">Q338</f>
        <v>338</v>
      </c>
      <c r="R339" s="13">
        <f>Таблица_основная[[#This Row],[Первая строка массива]]+15</f>
        <v>353</v>
      </c>
    </row>
    <row r="340" spans="1:18" ht="12.75" customHeight="1" x14ac:dyDescent="0.2">
      <c r="A340" s="13">
        <v>1015</v>
      </c>
      <c r="B340" s="28"/>
      <c r="C340" s="27" t="s">
        <v>136</v>
      </c>
      <c r="D340" s="29" t="s">
        <v>98</v>
      </c>
      <c r="E340" s="30">
        <v>44743</v>
      </c>
      <c r="F340" s="13"/>
      <c r="G340" s="4"/>
      <c r="H340" s="32" t="s">
        <v>127</v>
      </c>
      <c r="I340" s="31"/>
      <c r="J340" s="32" t="s">
        <v>128</v>
      </c>
      <c r="K340" s="56"/>
      <c r="L340" s="55" t="s">
        <v>129</v>
      </c>
      <c r="M340" s="56"/>
      <c r="N34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40" s="32" t="str">
        <f>CONCATENATE("F","$",Таблица_основная[[#This Row],[Первая строка массива]])</f>
        <v>F$338</v>
      </c>
      <c r="P340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40" s="13">
        <f t="shared" si="21"/>
        <v>338</v>
      </c>
      <c r="R340" s="13">
        <f>Таблица_основная[[#This Row],[Первая строка массива]]+15</f>
        <v>353</v>
      </c>
    </row>
    <row r="341" spans="1:18" ht="12.75" customHeight="1" x14ac:dyDescent="0.2">
      <c r="A341" s="13">
        <v>1016</v>
      </c>
      <c r="B341" s="28"/>
      <c r="C341" s="27" t="s">
        <v>137</v>
      </c>
      <c r="D341" s="29" t="s">
        <v>98</v>
      </c>
      <c r="E341" s="30">
        <v>44743</v>
      </c>
      <c r="F341" s="13"/>
      <c r="G341" s="4"/>
      <c r="H341" s="32" t="s">
        <v>127</v>
      </c>
      <c r="I341" s="31"/>
      <c r="J341" s="32" t="s">
        <v>128</v>
      </c>
      <c r="K341" s="56"/>
      <c r="L341" s="55" t="s">
        <v>129</v>
      </c>
      <c r="M341" s="56"/>
      <c r="N34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41" s="32" t="str">
        <f>CONCATENATE("F","$",Таблица_основная[[#This Row],[Первая строка массива]])</f>
        <v>F$338</v>
      </c>
      <c r="P341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41" s="13">
        <f t="shared" si="21"/>
        <v>338</v>
      </c>
      <c r="R341" s="13">
        <f>Таблица_основная[[#This Row],[Первая строка массива]]+15</f>
        <v>353</v>
      </c>
    </row>
    <row r="342" spans="1:18" ht="12.75" customHeight="1" x14ac:dyDescent="0.2">
      <c r="A342" s="13">
        <v>1017</v>
      </c>
      <c r="B342" s="28"/>
      <c r="C342" s="27" t="s">
        <v>138</v>
      </c>
      <c r="D342" s="29" t="s">
        <v>98</v>
      </c>
      <c r="E342" s="30">
        <v>44743</v>
      </c>
      <c r="F342" s="13"/>
      <c r="G342" s="4"/>
      <c r="H342" s="32" t="s">
        <v>127</v>
      </c>
      <c r="I342" s="31"/>
      <c r="J342" s="32" t="s">
        <v>128</v>
      </c>
      <c r="K342" s="56"/>
      <c r="L342" s="55" t="s">
        <v>129</v>
      </c>
      <c r="M342" s="56"/>
      <c r="N34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42" s="32" t="str">
        <f>CONCATENATE("F","$",Таблица_основная[[#This Row],[Первая строка массива]])</f>
        <v>F$338</v>
      </c>
      <c r="P342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42" s="13">
        <f t="shared" si="21"/>
        <v>338</v>
      </c>
      <c r="R342" s="13">
        <f>Таблица_основная[[#This Row],[Первая строка массива]]+15</f>
        <v>353</v>
      </c>
    </row>
    <row r="343" spans="1:18" ht="12.75" customHeight="1" x14ac:dyDescent="0.2">
      <c r="A343" s="13">
        <v>1018</v>
      </c>
      <c r="B343" s="28"/>
      <c r="C343" s="27" t="s">
        <v>139</v>
      </c>
      <c r="D343" s="29" t="s">
        <v>98</v>
      </c>
      <c r="E343" s="30">
        <v>44743</v>
      </c>
      <c r="F343" s="13"/>
      <c r="G343" s="4"/>
      <c r="H343" s="32" t="s">
        <v>127</v>
      </c>
      <c r="I343" s="31"/>
      <c r="J343" s="32" t="s">
        <v>128</v>
      </c>
      <c r="K343" s="56"/>
      <c r="L343" s="55" t="s">
        <v>129</v>
      </c>
      <c r="M343" s="56"/>
      <c r="N34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43" s="32" t="str">
        <f>CONCATENATE("F","$",Таблица_основная[[#This Row],[Первая строка массива]])</f>
        <v>F$338</v>
      </c>
      <c r="P343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43" s="13">
        <f t="shared" si="21"/>
        <v>338</v>
      </c>
      <c r="R343" s="13">
        <f>Таблица_основная[[#This Row],[Первая строка массива]]+15</f>
        <v>353</v>
      </c>
    </row>
    <row r="344" spans="1:18" ht="12.75" customHeight="1" x14ac:dyDescent="0.2">
      <c r="A344" s="13">
        <v>1019</v>
      </c>
      <c r="B344" s="28"/>
      <c r="C344" s="27" t="s">
        <v>140</v>
      </c>
      <c r="D344" s="29" t="s">
        <v>98</v>
      </c>
      <c r="E344" s="30">
        <v>44743</v>
      </c>
      <c r="F344" s="13"/>
      <c r="G344" s="4"/>
      <c r="H344" s="32" t="s">
        <v>127</v>
      </c>
      <c r="I344" s="31"/>
      <c r="J344" s="32" t="s">
        <v>128</v>
      </c>
      <c r="K344" s="56"/>
      <c r="L344" s="55" t="s">
        <v>129</v>
      </c>
      <c r="M344" s="56"/>
      <c r="N34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44" s="32" t="str">
        <f>CONCATENATE("F","$",Таблица_основная[[#This Row],[Первая строка массива]])</f>
        <v>F$338</v>
      </c>
      <c r="P344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44" s="13">
        <f t="shared" si="21"/>
        <v>338</v>
      </c>
      <c r="R344" s="13">
        <f>Таблица_основная[[#This Row],[Первая строка массива]]+15</f>
        <v>353</v>
      </c>
    </row>
    <row r="345" spans="1:18" ht="12.75" customHeight="1" x14ac:dyDescent="0.2">
      <c r="A345" s="13">
        <v>1020</v>
      </c>
      <c r="B345" s="28"/>
      <c r="C345" s="27" t="s">
        <v>141</v>
      </c>
      <c r="D345" s="29" t="s">
        <v>98</v>
      </c>
      <c r="E345" s="30">
        <v>44743</v>
      </c>
      <c r="F345" s="13"/>
      <c r="G345" s="4"/>
      <c r="H345" s="32" t="s">
        <v>127</v>
      </c>
      <c r="I345" s="31"/>
      <c r="J345" s="32" t="s">
        <v>128</v>
      </c>
      <c r="K345" s="56"/>
      <c r="L345" s="55" t="s">
        <v>129</v>
      </c>
      <c r="M345" s="56"/>
      <c r="N34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45" s="32" t="str">
        <f>CONCATENATE("F","$",Таблица_основная[[#This Row],[Первая строка массива]])</f>
        <v>F$338</v>
      </c>
      <c r="P345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45" s="13">
        <f t="shared" si="21"/>
        <v>338</v>
      </c>
      <c r="R345" s="13">
        <f>Таблица_основная[[#This Row],[Первая строка массива]]+15</f>
        <v>353</v>
      </c>
    </row>
    <row r="346" spans="1:18" ht="12.75" customHeight="1" x14ac:dyDescent="0.2">
      <c r="A346" s="13">
        <v>1021</v>
      </c>
      <c r="B346" s="28"/>
      <c r="C346" s="27" t="s">
        <v>142</v>
      </c>
      <c r="D346" s="29" t="s">
        <v>98</v>
      </c>
      <c r="E346" s="30">
        <v>44743</v>
      </c>
      <c r="F346" s="13"/>
      <c r="G346" s="4"/>
      <c r="H346" s="32" t="s">
        <v>127</v>
      </c>
      <c r="I346" s="31"/>
      <c r="J346" s="32" t="s">
        <v>128</v>
      </c>
      <c r="K346" s="56"/>
      <c r="L346" s="55" t="s">
        <v>129</v>
      </c>
      <c r="M346" s="56"/>
      <c r="N34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46" s="32" t="str">
        <f>CONCATENATE("F","$",Таблица_основная[[#This Row],[Первая строка массива]])</f>
        <v>F$338</v>
      </c>
      <c r="P346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46" s="13">
        <f t="shared" si="21"/>
        <v>338</v>
      </c>
      <c r="R346" s="13">
        <f>Таблица_основная[[#This Row],[Первая строка массива]]+15</f>
        <v>353</v>
      </c>
    </row>
    <row r="347" spans="1:18" ht="12.75" customHeight="1" x14ac:dyDescent="0.2">
      <c r="A347" s="13">
        <v>1022</v>
      </c>
      <c r="B347" s="28"/>
      <c r="C347" s="27" t="s">
        <v>143</v>
      </c>
      <c r="D347" s="29" t="s">
        <v>98</v>
      </c>
      <c r="E347" s="30">
        <v>44743</v>
      </c>
      <c r="F347" s="13"/>
      <c r="G347" s="4"/>
      <c r="H347" s="32" t="s">
        <v>127</v>
      </c>
      <c r="I347" s="31"/>
      <c r="J347" s="32" t="s">
        <v>128</v>
      </c>
      <c r="K347" s="56"/>
      <c r="L347" s="55" t="s">
        <v>129</v>
      </c>
      <c r="M347" s="56"/>
      <c r="N34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47" s="32" t="str">
        <f>CONCATENATE("F","$",Таблица_основная[[#This Row],[Первая строка массива]])</f>
        <v>F$338</v>
      </c>
      <c r="P347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47" s="13">
        <f t="shared" si="21"/>
        <v>338</v>
      </c>
      <c r="R347" s="13">
        <f>Таблица_основная[[#This Row],[Первая строка массива]]+15</f>
        <v>353</v>
      </c>
    </row>
    <row r="348" spans="1:18" ht="12.75" customHeight="1" x14ac:dyDescent="0.2">
      <c r="A348" s="13">
        <v>1023</v>
      </c>
      <c r="B348" s="28"/>
      <c r="C348" s="27" t="s">
        <v>144</v>
      </c>
      <c r="D348" s="29" t="s">
        <v>98</v>
      </c>
      <c r="E348" s="30">
        <v>44743</v>
      </c>
      <c r="F348" s="13"/>
      <c r="G348" s="4"/>
      <c r="H348" s="32" t="s">
        <v>127</v>
      </c>
      <c r="I348" s="31"/>
      <c r="J348" s="32" t="s">
        <v>128</v>
      </c>
      <c r="K348" s="56"/>
      <c r="L348" s="55" t="s">
        <v>129</v>
      </c>
      <c r="M348" s="56"/>
      <c r="N34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48" s="32" t="str">
        <f>CONCATENATE("F","$",Таблица_основная[[#This Row],[Первая строка массива]])</f>
        <v>F$338</v>
      </c>
      <c r="P348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48" s="13">
        <f t="shared" si="21"/>
        <v>338</v>
      </c>
      <c r="R348" s="13">
        <f>Таблица_основная[[#This Row],[Первая строка массива]]+15</f>
        <v>353</v>
      </c>
    </row>
    <row r="349" spans="1:18" ht="12.75" customHeight="1" x14ac:dyDescent="0.2">
      <c r="A349" s="13">
        <v>1024</v>
      </c>
      <c r="B349" s="28"/>
      <c r="C349" s="27" t="s">
        <v>145</v>
      </c>
      <c r="D349" s="29" t="s">
        <v>98</v>
      </c>
      <c r="E349" s="30">
        <v>44743</v>
      </c>
      <c r="F349" s="13"/>
      <c r="G349" s="4"/>
      <c r="H349" s="32" t="s">
        <v>127</v>
      </c>
      <c r="I349" s="31"/>
      <c r="J349" s="32" t="s">
        <v>128</v>
      </c>
      <c r="K349" s="56"/>
      <c r="L349" s="55" t="s">
        <v>129</v>
      </c>
      <c r="M349" s="56"/>
      <c r="N34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49" s="32" t="str">
        <f>CONCATENATE("F","$",Таблица_основная[[#This Row],[Первая строка массива]])</f>
        <v>F$338</v>
      </c>
      <c r="P349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49" s="13">
        <f t="shared" si="21"/>
        <v>338</v>
      </c>
      <c r="R349" s="13">
        <f>Таблица_основная[[#This Row],[Первая строка массива]]+15</f>
        <v>353</v>
      </c>
    </row>
    <row r="350" spans="1:18" ht="12.75" customHeight="1" x14ac:dyDescent="0.2">
      <c r="A350" s="13">
        <v>1025</v>
      </c>
      <c r="B350" s="28"/>
      <c r="C350" s="27" t="s">
        <v>146</v>
      </c>
      <c r="D350" s="29" t="s">
        <v>98</v>
      </c>
      <c r="E350" s="30">
        <v>44743</v>
      </c>
      <c r="F350" s="13"/>
      <c r="G350" s="4"/>
      <c r="H350" s="32" t="s">
        <v>127</v>
      </c>
      <c r="I350" s="31"/>
      <c r="J350" s="32" t="s">
        <v>128</v>
      </c>
      <c r="K350" s="56"/>
      <c r="L350" s="55" t="s">
        <v>129</v>
      </c>
      <c r="M350" s="56"/>
      <c r="N35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50" s="32" t="str">
        <f>CONCATENATE("F","$",Таблица_основная[[#This Row],[Первая строка массива]])</f>
        <v>F$338</v>
      </c>
      <c r="P350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50" s="13">
        <f t="shared" si="21"/>
        <v>338</v>
      </c>
      <c r="R350" s="13">
        <f>Таблица_основная[[#This Row],[Первая строка массива]]+15</f>
        <v>353</v>
      </c>
    </row>
    <row r="351" spans="1:18" ht="12.75" customHeight="1" x14ac:dyDescent="0.2">
      <c r="A351" s="13">
        <v>1026</v>
      </c>
      <c r="B351" s="28"/>
      <c r="C351" s="27" t="s">
        <v>147</v>
      </c>
      <c r="D351" s="29" t="s">
        <v>98</v>
      </c>
      <c r="E351" s="30">
        <v>44743</v>
      </c>
      <c r="F351" s="13"/>
      <c r="G351" s="4"/>
      <c r="H351" s="32" t="s">
        <v>127</v>
      </c>
      <c r="I351" s="31"/>
      <c r="J351" s="32" t="s">
        <v>128</v>
      </c>
      <c r="K351" s="56"/>
      <c r="L351" s="55" t="s">
        <v>129</v>
      </c>
      <c r="M351" s="56"/>
      <c r="N35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51" s="32" t="str">
        <f>CONCATENATE("F","$",Таблица_основная[[#This Row],[Первая строка массива]])</f>
        <v>F$338</v>
      </c>
      <c r="P351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51" s="13">
        <f t="shared" si="21"/>
        <v>338</v>
      </c>
      <c r="R351" s="13">
        <f>Таблица_основная[[#This Row],[Первая строка массива]]+15</f>
        <v>353</v>
      </c>
    </row>
    <row r="352" spans="1:18" ht="12.75" customHeight="1" x14ac:dyDescent="0.2">
      <c r="A352" s="13">
        <v>1027</v>
      </c>
      <c r="B352" s="28"/>
      <c r="C352" s="27" t="s">
        <v>148</v>
      </c>
      <c r="D352" s="29" t="s">
        <v>98</v>
      </c>
      <c r="E352" s="30">
        <v>44743</v>
      </c>
      <c r="F352" s="13"/>
      <c r="G352" s="4"/>
      <c r="H352" s="32" t="s">
        <v>127</v>
      </c>
      <c r="I352" s="31"/>
      <c r="J352" s="32" t="s">
        <v>128</v>
      </c>
      <c r="K352" s="56"/>
      <c r="L352" s="55" t="s">
        <v>129</v>
      </c>
      <c r="M352" s="56"/>
      <c r="N35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52" s="32" t="str">
        <f>CONCATENATE("F","$",Таблица_основная[[#This Row],[Первая строка массива]])</f>
        <v>F$338</v>
      </c>
      <c r="P352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52" s="13">
        <f t="shared" si="21"/>
        <v>338</v>
      </c>
      <c r="R352" s="13">
        <f>Таблица_основная[[#This Row],[Первая строка массива]]+15</f>
        <v>353</v>
      </c>
    </row>
    <row r="353" spans="1:18" ht="12.75" customHeight="1" x14ac:dyDescent="0.2">
      <c r="A353" s="13">
        <v>1028</v>
      </c>
      <c r="B353" s="28"/>
      <c r="C353" s="27" t="s">
        <v>149</v>
      </c>
      <c r="D353" s="29" t="s">
        <v>98</v>
      </c>
      <c r="E353" s="30">
        <v>44743</v>
      </c>
      <c r="F353" s="13"/>
      <c r="G353" s="4"/>
      <c r="H353" s="32" t="s">
        <v>127</v>
      </c>
      <c r="I353" s="31"/>
      <c r="J353" s="32" t="s">
        <v>128</v>
      </c>
      <c r="K353" s="56"/>
      <c r="L353" s="55" t="s">
        <v>129</v>
      </c>
      <c r="M353" s="56"/>
      <c r="N35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53" s="32" t="str">
        <f>CONCATENATE("F","$",Таблица_основная[[#This Row],[Первая строка массива]])</f>
        <v>F$338</v>
      </c>
      <c r="P353" s="32" t="str">
        <f>CONCATENATE("F","$",Таблица_основная[[#This Row],[Первая строка массива]],":","F","$",Таблица_основная[[#This Row],[Последняя строка моссива]])</f>
        <v>F$338:F$353</v>
      </c>
      <c r="Q353" s="13">
        <f t="shared" si="21"/>
        <v>338</v>
      </c>
      <c r="R353" s="13">
        <f>Таблица_основная[[#This Row],[Первая строка массива]]+15</f>
        <v>353</v>
      </c>
    </row>
    <row r="354" spans="1:18" ht="12.75" customHeight="1" x14ac:dyDescent="0.2">
      <c r="A354" s="13">
        <v>1057</v>
      </c>
      <c r="B354" s="28"/>
      <c r="C354" s="27" t="s">
        <v>134</v>
      </c>
      <c r="D354" s="29" t="s">
        <v>82</v>
      </c>
      <c r="E354" s="30">
        <v>44743</v>
      </c>
      <c r="F354" s="13"/>
      <c r="G354" s="4"/>
      <c r="H354" s="32" t="s">
        <v>127</v>
      </c>
      <c r="I354" s="31"/>
      <c r="J354" s="32" t="s">
        <v>128</v>
      </c>
      <c r="K354" s="56"/>
      <c r="L354" s="55" t="s">
        <v>129</v>
      </c>
      <c r="M354" s="56"/>
      <c r="N35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54" s="32" t="str">
        <f>CONCATENATE("F","$",Таблица_основная[[#This Row],[Первая строка массива]])</f>
        <v>F$354</v>
      </c>
      <c r="P354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54" s="63">
        <f>ROW()</f>
        <v>354</v>
      </c>
      <c r="R354" s="13">
        <f>Таблица_основная[[#This Row],[Первая строка массива]]+15</f>
        <v>369</v>
      </c>
    </row>
    <row r="355" spans="1:18" ht="12.75" customHeight="1" x14ac:dyDescent="0.2">
      <c r="A355" s="13">
        <v>1058</v>
      </c>
      <c r="B355" s="28"/>
      <c r="C355" s="27" t="s">
        <v>135</v>
      </c>
      <c r="D355" s="29" t="s">
        <v>82</v>
      </c>
      <c r="E355" s="30">
        <v>44743</v>
      </c>
      <c r="F355" s="13"/>
      <c r="G355" s="4"/>
      <c r="H355" s="32" t="s">
        <v>127</v>
      </c>
      <c r="I355" s="31"/>
      <c r="J355" s="32" t="s">
        <v>128</v>
      </c>
      <c r="K355" s="56"/>
      <c r="L355" s="55" t="s">
        <v>129</v>
      </c>
      <c r="M355" s="56"/>
      <c r="N35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55" s="32" t="str">
        <f>CONCATENATE("F","$",Таблица_основная[[#This Row],[Первая строка массива]])</f>
        <v>F$354</v>
      </c>
      <c r="P355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55" s="13">
        <f t="shared" ref="Q355:Q369" si="22">Q354</f>
        <v>354</v>
      </c>
      <c r="R355" s="13">
        <f>Таблица_основная[[#This Row],[Первая строка массива]]+15</f>
        <v>369</v>
      </c>
    </row>
    <row r="356" spans="1:18" ht="12.75" customHeight="1" x14ac:dyDescent="0.2">
      <c r="A356" s="13">
        <v>1059</v>
      </c>
      <c r="B356" s="28"/>
      <c r="C356" s="27" t="s">
        <v>136</v>
      </c>
      <c r="D356" s="29" t="s">
        <v>82</v>
      </c>
      <c r="E356" s="30">
        <v>44743</v>
      </c>
      <c r="F356" s="13"/>
      <c r="G356" s="4"/>
      <c r="H356" s="32" t="s">
        <v>127</v>
      </c>
      <c r="I356" s="31"/>
      <c r="J356" s="32" t="s">
        <v>128</v>
      </c>
      <c r="K356" s="56"/>
      <c r="L356" s="55" t="s">
        <v>129</v>
      </c>
      <c r="M356" s="56"/>
      <c r="N35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56" s="32" t="str">
        <f>CONCATENATE("F","$",Таблица_основная[[#This Row],[Первая строка массива]])</f>
        <v>F$354</v>
      </c>
      <c r="P356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56" s="13">
        <f t="shared" si="22"/>
        <v>354</v>
      </c>
      <c r="R356" s="13">
        <f>Таблица_основная[[#This Row],[Первая строка массива]]+15</f>
        <v>369</v>
      </c>
    </row>
    <row r="357" spans="1:18" ht="12.75" customHeight="1" x14ac:dyDescent="0.2">
      <c r="A357" s="13">
        <v>1060</v>
      </c>
      <c r="B357" s="28"/>
      <c r="C357" s="27" t="s">
        <v>137</v>
      </c>
      <c r="D357" s="29" t="s">
        <v>82</v>
      </c>
      <c r="E357" s="30">
        <v>44743</v>
      </c>
      <c r="F357" s="13"/>
      <c r="G357" s="4"/>
      <c r="H357" s="32" t="s">
        <v>127</v>
      </c>
      <c r="I357" s="31"/>
      <c r="J357" s="32" t="s">
        <v>128</v>
      </c>
      <c r="K357" s="56"/>
      <c r="L357" s="55" t="s">
        <v>129</v>
      </c>
      <c r="M357" s="56"/>
      <c r="N35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57" s="32" t="str">
        <f>CONCATENATE("F","$",Таблица_основная[[#This Row],[Первая строка массива]])</f>
        <v>F$354</v>
      </c>
      <c r="P357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57" s="13">
        <f t="shared" si="22"/>
        <v>354</v>
      </c>
      <c r="R357" s="13">
        <f>Таблица_основная[[#This Row],[Первая строка массива]]+15</f>
        <v>369</v>
      </c>
    </row>
    <row r="358" spans="1:18" ht="12.75" customHeight="1" x14ac:dyDescent="0.2">
      <c r="A358" s="13">
        <v>1061</v>
      </c>
      <c r="B358" s="28"/>
      <c r="C358" s="27" t="s">
        <v>138</v>
      </c>
      <c r="D358" s="29" t="s">
        <v>82</v>
      </c>
      <c r="E358" s="30">
        <v>44743</v>
      </c>
      <c r="F358" s="13"/>
      <c r="G358" s="4"/>
      <c r="H358" s="32" t="s">
        <v>127</v>
      </c>
      <c r="I358" s="31"/>
      <c r="J358" s="32" t="s">
        <v>128</v>
      </c>
      <c r="K358" s="56"/>
      <c r="L358" s="55" t="s">
        <v>129</v>
      </c>
      <c r="M358" s="56"/>
      <c r="N35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58" s="32" t="str">
        <f>CONCATENATE("F","$",Таблица_основная[[#This Row],[Первая строка массива]])</f>
        <v>F$354</v>
      </c>
      <c r="P358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58" s="13">
        <f t="shared" si="22"/>
        <v>354</v>
      </c>
      <c r="R358" s="13">
        <f>Таблица_основная[[#This Row],[Первая строка массива]]+15</f>
        <v>369</v>
      </c>
    </row>
    <row r="359" spans="1:18" ht="12.75" customHeight="1" x14ac:dyDescent="0.2">
      <c r="A359" s="13">
        <v>1062</v>
      </c>
      <c r="B359" s="28"/>
      <c r="C359" s="27" t="s">
        <v>139</v>
      </c>
      <c r="D359" s="29" t="s">
        <v>82</v>
      </c>
      <c r="E359" s="30">
        <v>44743</v>
      </c>
      <c r="F359" s="13"/>
      <c r="G359" s="4"/>
      <c r="H359" s="32" t="s">
        <v>127</v>
      </c>
      <c r="I359" s="31"/>
      <c r="J359" s="32" t="s">
        <v>128</v>
      </c>
      <c r="K359" s="56"/>
      <c r="L359" s="55" t="s">
        <v>129</v>
      </c>
      <c r="M359" s="56"/>
      <c r="N35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59" s="32" t="str">
        <f>CONCATENATE("F","$",Таблица_основная[[#This Row],[Первая строка массива]])</f>
        <v>F$354</v>
      </c>
      <c r="P359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59" s="13">
        <f t="shared" si="22"/>
        <v>354</v>
      </c>
      <c r="R359" s="13">
        <f>Таблица_основная[[#This Row],[Первая строка массива]]+15</f>
        <v>369</v>
      </c>
    </row>
    <row r="360" spans="1:18" ht="12.75" customHeight="1" x14ac:dyDescent="0.2">
      <c r="A360" s="13">
        <v>1063</v>
      </c>
      <c r="B360" s="28"/>
      <c r="C360" s="27" t="s">
        <v>140</v>
      </c>
      <c r="D360" s="29" t="s">
        <v>82</v>
      </c>
      <c r="E360" s="30">
        <v>44743</v>
      </c>
      <c r="F360" s="13"/>
      <c r="G360" s="4"/>
      <c r="H360" s="32" t="s">
        <v>127</v>
      </c>
      <c r="I360" s="31"/>
      <c r="J360" s="32" t="s">
        <v>128</v>
      </c>
      <c r="K360" s="56"/>
      <c r="L360" s="55" t="s">
        <v>129</v>
      </c>
      <c r="M360" s="56"/>
      <c r="N36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60" s="32" t="str">
        <f>CONCATENATE("F","$",Таблица_основная[[#This Row],[Первая строка массива]])</f>
        <v>F$354</v>
      </c>
      <c r="P360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60" s="13">
        <f t="shared" si="22"/>
        <v>354</v>
      </c>
      <c r="R360" s="13">
        <f>Таблица_основная[[#This Row],[Первая строка массива]]+15</f>
        <v>369</v>
      </c>
    </row>
    <row r="361" spans="1:18" ht="12.75" customHeight="1" x14ac:dyDescent="0.2">
      <c r="A361" s="13">
        <v>1064</v>
      </c>
      <c r="B361" s="28"/>
      <c r="C361" s="27" t="s">
        <v>141</v>
      </c>
      <c r="D361" s="29" t="s">
        <v>82</v>
      </c>
      <c r="E361" s="30">
        <v>44743</v>
      </c>
      <c r="F361" s="13"/>
      <c r="G361" s="4"/>
      <c r="H361" s="32" t="s">
        <v>127</v>
      </c>
      <c r="I361" s="31"/>
      <c r="J361" s="32" t="s">
        <v>128</v>
      </c>
      <c r="K361" s="56"/>
      <c r="L361" s="55" t="s">
        <v>129</v>
      </c>
      <c r="M361" s="56"/>
      <c r="N36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61" s="32" t="str">
        <f>CONCATENATE("F","$",Таблица_основная[[#This Row],[Первая строка массива]])</f>
        <v>F$354</v>
      </c>
      <c r="P361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61" s="13">
        <f t="shared" si="22"/>
        <v>354</v>
      </c>
      <c r="R361" s="13">
        <f>Таблица_основная[[#This Row],[Первая строка массива]]+15</f>
        <v>369</v>
      </c>
    </row>
    <row r="362" spans="1:18" ht="12.75" customHeight="1" x14ac:dyDescent="0.2">
      <c r="A362" s="13">
        <v>1065</v>
      </c>
      <c r="B362" s="28"/>
      <c r="C362" s="27" t="s">
        <v>142</v>
      </c>
      <c r="D362" s="29" t="s">
        <v>82</v>
      </c>
      <c r="E362" s="30">
        <v>44743</v>
      </c>
      <c r="F362" s="13"/>
      <c r="G362" s="4"/>
      <c r="H362" s="32" t="s">
        <v>127</v>
      </c>
      <c r="I362" s="31"/>
      <c r="J362" s="32" t="s">
        <v>128</v>
      </c>
      <c r="K362" s="56"/>
      <c r="L362" s="55" t="s">
        <v>129</v>
      </c>
      <c r="M362" s="56"/>
      <c r="N36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62" s="32" t="str">
        <f>CONCATENATE("F","$",Таблица_основная[[#This Row],[Первая строка массива]])</f>
        <v>F$354</v>
      </c>
      <c r="P362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62" s="13">
        <f t="shared" si="22"/>
        <v>354</v>
      </c>
      <c r="R362" s="13">
        <f>Таблица_основная[[#This Row],[Первая строка массива]]+15</f>
        <v>369</v>
      </c>
    </row>
    <row r="363" spans="1:18" ht="12.75" customHeight="1" x14ac:dyDescent="0.2">
      <c r="A363" s="13">
        <v>1066</v>
      </c>
      <c r="B363" s="28"/>
      <c r="C363" s="27" t="s">
        <v>143</v>
      </c>
      <c r="D363" s="29" t="s">
        <v>82</v>
      </c>
      <c r="E363" s="30">
        <v>44743</v>
      </c>
      <c r="F363" s="13"/>
      <c r="G363" s="4"/>
      <c r="H363" s="32" t="s">
        <v>127</v>
      </c>
      <c r="I363" s="31"/>
      <c r="J363" s="32" t="s">
        <v>128</v>
      </c>
      <c r="K363" s="56"/>
      <c r="L363" s="55" t="s">
        <v>129</v>
      </c>
      <c r="M363" s="56"/>
      <c r="N36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63" s="32" t="str">
        <f>CONCATENATE("F","$",Таблица_основная[[#This Row],[Первая строка массива]])</f>
        <v>F$354</v>
      </c>
      <c r="P363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63" s="13">
        <f t="shared" si="22"/>
        <v>354</v>
      </c>
      <c r="R363" s="13">
        <f>Таблица_основная[[#This Row],[Первая строка массива]]+15</f>
        <v>369</v>
      </c>
    </row>
    <row r="364" spans="1:18" ht="12.75" customHeight="1" x14ac:dyDescent="0.2">
      <c r="A364" s="13">
        <v>1067</v>
      </c>
      <c r="B364" s="28"/>
      <c r="C364" s="27" t="s">
        <v>144</v>
      </c>
      <c r="D364" s="29" t="s">
        <v>82</v>
      </c>
      <c r="E364" s="30">
        <v>44743</v>
      </c>
      <c r="F364" s="13"/>
      <c r="G364" s="4"/>
      <c r="H364" s="32" t="s">
        <v>127</v>
      </c>
      <c r="I364" s="31"/>
      <c r="J364" s="32" t="s">
        <v>128</v>
      </c>
      <c r="K364" s="56"/>
      <c r="L364" s="55" t="s">
        <v>129</v>
      </c>
      <c r="M364" s="56"/>
      <c r="N36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64" s="32" t="str">
        <f>CONCATENATE("F","$",Таблица_основная[[#This Row],[Первая строка массива]])</f>
        <v>F$354</v>
      </c>
      <c r="P364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64" s="13">
        <f t="shared" si="22"/>
        <v>354</v>
      </c>
      <c r="R364" s="13">
        <f>Таблица_основная[[#This Row],[Первая строка массива]]+15</f>
        <v>369</v>
      </c>
    </row>
    <row r="365" spans="1:18" ht="12.75" customHeight="1" x14ac:dyDescent="0.2">
      <c r="A365" s="13">
        <v>1068</v>
      </c>
      <c r="B365" s="28"/>
      <c r="C365" s="27" t="s">
        <v>145</v>
      </c>
      <c r="D365" s="29" t="s">
        <v>82</v>
      </c>
      <c r="E365" s="30">
        <v>44743</v>
      </c>
      <c r="F365" s="13"/>
      <c r="G365" s="4"/>
      <c r="H365" s="32" t="s">
        <v>127</v>
      </c>
      <c r="I365" s="31"/>
      <c r="J365" s="32" t="s">
        <v>128</v>
      </c>
      <c r="K365" s="56"/>
      <c r="L365" s="55" t="s">
        <v>129</v>
      </c>
      <c r="M365" s="56"/>
      <c r="N36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65" s="32" t="str">
        <f>CONCATENATE("F","$",Таблица_основная[[#This Row],[Первая строка массива]])</f>
        <v>F$354</v>
      </c>
      <c r="P365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65" s="13">
        <f t="shared" si="22"/>
        <v>354</v>
      </c>
      <c r="R365" s="13">
        <f>Таблица_основная[[#This Row],[Первая строка массива]]+15</f>
        <v>369</v>
      </c>
    </row>
    <row r="366" spans="1:18" ht="12.75" customHeight="1" x14ac:dyDescent="0.2">
      <c r="A366" s="13">
        <v>1069</v>
      </c>
      <c r="B366" s="28"/>
      <c r="C366" s="27" t="s">
        <v>146</v>
      </c>
      <c r="D366" s="29" t="s">
        <v>82</v>
      </c>
      <c r="E366" s="30">
        <v>44743</v>
      </c>
      <c r="F366" s="13"/>
      <c r="G366" s="4"/>
      <c r="H366" s="32" t="s">
        <v>127</v>
      </c>
      <c r="I366" s="31"/>
      <c r="J366" s="32" t="s">
        <v>128</v>
      </c>
      <c r="K366" s="56"/>
      <c r="L366" s="55" t="s">
        <v>129</v>
      </c>
      <c r="M366" s="56"/>
      <c r="N36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66" s="32" t="str">
        <f>CONCATENATE("F","$",Таблица_основная[[#This Row],[Первая строка массива]])</f>
        <v>F$354</v>
      </c>
      <c r="P366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66" s="13">
        <f t="shared" si="22"/>
        <v>354</v>
      </c>
      <c r="R366" s="13">
        <f>Таблица_основная[[#This Row],[Первая строка массива]]+15</f>
        <v>369</v>
      </c>
    </row>
    <row r="367" spans="1:18" ht="12.75" customHeight="1" x14ac:dyDescent="0.2">
      <c r="A367" s="13">
        <v>1070</v>
      </c>
      <c r="B367" s="28"/>
      <c r="C367" s="27" t="s">
        <v>147</v>
      </c>
      <c r="D367" s="29" t="s">
        <v>82</v>
      </c>
      <c r="E367" s="30">
        <v>44743</v>
      </c>
      <c r="F367" s="13"/>
      <c r="G367" s="4"/>
      <c r="H367" s="32" t="s">
        <v>127</v>
      </c>
      <c r="I367" s="31"/>
      <c r="J367" s="32" t="s">
        <v>128</v>
      </c>
      <c r="K367" s="56"/>
      <c r="L367" s="55" t="s">
        <v>129</v>
      </c>
      <c r="M367" s="56"/>
      <c r="N36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67" s="32" t="str">
        <f>CONCATENATE("F","$",Таблица_основная[[#This Row],[Первая строка массива]])</f>
        <v>F$354</v>
      </c>
      <c r="P367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67" s="13">
        <f t="shared" si="22"/>
        <v>354</v>
      </c>
      <c r="R367" s="13">
        <f>Таблица_основная[[#This Row],[Первая строка массива]]+15</f>
        <v>369</v>
      </c>
    </row>
    <row r="368" spans="1:18" ht="12.75" customHeight="1" x14ac:dyDescent="0.2">
      <c r="A368" s="13">
        <v>1071</v>
      </c>
      <c r="B368" s="28"/>
      <c r="C368" s="27" t="s">
        <v>148</v>
      </c>
      <c r="D368" s="29" t="s">
        <v>82</v>
      </c>
      <c r="E368" s="30">
        <v>44743</v>
      </c>
      <c r="F368" s="13"/>
      <c r="G368" s="4"/>
      <c r="H368" s="32" t="s">
        <v>127</v>
      </c>
      <c r="I368" s="31"/>
      <c r="J368" s="32" t="s">
        <v>128</v>
      </c>
      <c r="K368" s="56"/>
      <c r="L368" s="55" t="s">
        <v>129</v>
      </c>
      <c r="M368" s="56"/>
      <c r="N36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68" s="32" t="str">
        <f>CONCATENATE("F","$",Таблица_основная[[#This Row],[Первая строка массива]])</f>
        <v>F$354</v>
      </c>
      <c r="P368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68" s="13">
        <f t="shared" si="22"/>
        <v>354</v>
      </c>
      <c r="R368" s="13">
        <f>Таблица_основная[[#This Row],[Первая строка массива]]+15</f>
        <v>369</v>
      </c>
    </row>
    <row r="369" spans="1:18" ht="12.75" customHeight="1" x14ac:dyDescent="0.2">
      <c r="A369" s="13">
        <v>1072</v>
      </c>
      <c r="B369" s="28"/>
      <c r="C369" s="27" t="s">
        <v>149</v>
      </c>
      <c r="D369" s="29" t="s">
        <v>82</v>
      </c>
      <c r="E369" s="30">
        <v>44743</v>
      </c>
      <c r="F369" s="13"/>
      <c r="G369" s="4"/>
      <c r="H369" s="32" t="s">
        <v>127</v>
      </c>
      <c r="I369" s="31"/>
      <c r="J369" s="32" t="s">
        <v>128</v>
      </c>
      <c r="K369" s="56"/>
      <c r="L369" s="55" t="s">
        <v>129</v>
      </c>
      <c r="M369" s="56"/>
      <c r="N36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69" s="32" t="str">
        <f>CONCATENATE("F","$",Таблица_основная[[#This Row],[Первая строка массива]])</f>
        <v>F$354</v>
      </c>
      <c r="P369" s="32" t="str">
        <f>CONCATENATE("F","$",Таблица_основная[[#This Row],[Первая строка массива]],":","F","$",Таблица_основная[[#This Row],[Последняя строка моссива]])</f>
        <v>F$354:F$369</v>
      </c>
      <c r="Q369" s="13">
        <f t="shared" si="22"/>
        <v>354</v>
      </c>
      <c r="R369" s="13">
        <f>Таблица_основная[[#This Row],[Первая строка массива]]+15</f>
        <v>369</v>
      </c>
    </row>
    <row r="370" spans="1:18" ht="12.75" customHeight="1" x14ac:dyDescent="0.2">
      <c r="A370" s="13">
        <v>1101</v>
      </c>
      <c r="B370" s="28"/>
      <c r="C370" s="27" t="s">
        <v>134</v>
      </c>
      <c r="D370" s="29" t="s">
        <v>100</v>
      </c>
      <c r="E370" s="30">
        <v>44743</v>
      </c>
      <c r="F370" s="13"/>
      <c r="G370" s="4"/>
      <c r="H370" s="32" t="s">
        <v>127</v>
      </c>
      <c r="I370" s="31"/>
      <c r="J370" s="32" t="s">
        <v>128</v>
      </c>
      <c r="K370" s="56"/>
      <c r="L370" s="55" t="s">
        <v>129</v>
      </c>
      <c r="M370" s="56"/>
      <c r="N37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70" s="32" t="str">
        <f>CONCATENATE("F","$",Таблица_основная[[#This Row],[Первая строка массива]])</f>
        <v>F$370</v>
      </c>
      <c r="P370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70" s="63">
        <f>ROW()</f>
        <v>370</v>
      </c>
      <c r="R370" s="13">
        <f>Таблица_основная[[#This Row],[Первая строка массива]]+15</f>
        <v>385</v>
      </c>
    </row>
    <row r="371" spans="1:18" ht="12.75" customHeight="1" x14ac:dyDescent="0.2">
      <c r="A371" s="13">
        <v>1102</v>
      </c>
      <c r="B371" s="28"/>
      <c r="C371" s="27" t="s">
        <v>135</v>
      </c>
      <c r="D371" s="29" t="s">
        <v>100</v>
      </c>
      <c r="E371" s="30">
        <v>44743</v>
      </c>
      <c r="F371" s="13"/>
      <c r="G371" s="4"/>
      <c r="H371" s="32" t="s">
        <v>127</v>
      </c>
      <c r="I371" s="31"/>
      <c r="J371" s="32" t="s">
        <v>128</v>
      </c>
      <c r="K371" s="56"/>
      <c r="L371" s="55" t="s">
        <v>129</v>
      </c>
      <c r="M371" s="56"/>
      <c r="N37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71" s="32" t="str">
        <f>CONCATENATE("F","$",Таблица_основная[[#This Row],[Первая строка массива]])</f>
        <v>F$370</v>
      </c>
      <c r="P371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71" s="13">
        <f t="shared" ref="Q371:Q385" si="23">Q370</f>
        <v>370</v>
      </c>
      <c r="R371" s="13">
        <f>Таблица_основная[[#This Row],[Первая строка массива]]+15</f>
        <v>385</v>
      </c>
    </row>
    <row r="372" spans="1:18" ht="12.75" customHeight="1" x14ac:dyDescent="0.2">
      <c r="A372" s="13">
        <v>1103</v>
      </c>
      <c r="B372" s="28"/>
      <c r="C372" s="27" t="s">
        <v>136</v>
      </c>
      <c r="D372" s="29" t="s">
        <v>100</v>
      </c>
      <c r="E372" s="30">
        <v>44743</v>
      </c>
      <c r="F372" s="13"/>
      <c r="G372" s="4"/>
      <c r="H372" s="32" t="s">
        <v>127</v>
      </c>
      <c r="I372" s="31"/>
      <c r="J372" s="32" t="s">
        <v>128</v>
      </c>
      <c r="K372" s="56"/>
      <c r="L372" s="55" t="s">
        <v>129</v>
      </c>
      <c r="M372" s="56"/>
      <c r="N37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72" s="32" t="str">
        <f>CONCATENATE("F","$",Таблица_основная[[#This Row],[Первая строка массива]])</f>
        <v>F$370</v>
      </c>
      <c r="P372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72" s="13">
        <f t="shared" si="23"/>
        <v>370</v>
      </c>
      <c r="R372" s="13">
        <f>Таблица_основная[[#This Row],[Первая строка массива]]+15</f>
        <v>385</v>
      </c>
    </row>
    <row r="373" spans="1:18" ht="12.75" customHeight="1" x14ac:dyDescent="0.2">
      <c r="A373" s="13">
        <v>1104</v>
      </c>
      <c r="B373" s="28"/>
      <c r="C373" s="27" t="s">
        <v>137</v>
      </c>
      <c r="D373" s="29" t="s">
        <v>100</v>
      </c>
      <c r="E373" s="30">
        <v>44743</v>
      </c>
      <c r="F373" s="13"/>
      <c r="G373" s="4"/>
      <c r="H373" s="32" t="s">
        <v>127</v>
      </c>
      <c r="I373" s="31"/>
      <c r="J373" s="32" t="s">
        <v>128</v>
      </c>
      <c r="K373" s="56"/>
      <c r="L373" s="55" t="s">
        <v>129</v>
      </c>
      <c r="M373" s="56"/>
      <c r="N37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73" s="32" t="str">
        <f>CONCATENATE("F","$",Таблица_основная[[#This Row],[Первая строка массива]])</f>
        <v>F$370</v>
      </c>
      <c r="P373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73" s="13">
        <f t="shared" si="23"/>
        <v>370</v>
      </c>
      <c r="R373" s="13">
        <f>Таблица_основная[[#This Row],[Первая строка массива]]+15</f>
        <v>385</v>
      </c>
    </row>
    <row r="374" spans="1:18" ht="12.75" customHeight="1" x14ac:dyDescent="0.2">
      <c r="A374" s="13">
        <v>1105</v>
      </c>
      <c r="B374" s="28"/>
      <c r="C374" s="27" t="s">
        <v>138</v>
      </c>
      <c r="D374" s="29" t="s">
        <v>100</v>
      </c>
      <c r="E374" s="30">
        <v>44743</v>
      </c>
      <c r="F374" s="13"/>
      <c r="G374" s="4"/>
      <c r="H374" s="32" t="s">
        <v>127</v>
      </c>
      <c r="I374" s="31"/>
      <c r="J374" s="32" t="s">
        <v>128</v>
      </c>
      <c r="K374" s="56"/>
      <c r="L374" s="55" t="s">
        <v>129</v>
      </c>
      <c r="M374" s="56"/>
      <c r="N37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74" s="32" t="str">
        <f>CONCATENATE("F","$",Таблица_основная[[#This Row],[Первая строка массива]])</f>
        <v>F$370</v>
      </c>
      <c r="P374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74" s="13">
        <f t="shared" si="23"/>
        <v>370</v>
      </c>
      <c r="R374" s="13">
        <f>Таблица_основная[[#This Row],[Первая строка массива]]+15</f>
        <v>385</v>
      </c>
    </row>
    <row r="375" spans="1:18" ht="12.75" customHeight="1" x14ac:dyDescent="0.2">
      <c r="A375" s="13">
        <v>1106</v>
      </c>
      <c r="B375" s="28"/>
      <c r="C375" s="27" t="s">
        <v>139</v>
      </c>
      <c r="D375" s="29" t="s">
        <v>100</v>
      </c>
      <c r="E375" s="30">
        <v>44743</v>
      </c>
      <c r="F375" s="13"/>
      <c r="G375" s="4"/>
      <c r="H375" s="32" t="s">
        <v>127</v>
      </c>
      <c r="I375" s="31"/>
      <c r="J375" s="32" t="s">
        <v>128</v>
      </c>
      <c r="K375" s="56"/>
      <c r="L375" s="55" t="s">
        <v>129</v>
      </c>
      <c r="M375" s="56"/>
      <c r="N37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75" s="32" t="str">
        <f>CONCATENATE("F","$",Таблица_основная[[#This Row],[Первая строка массива]])</f>
        <v>F$370</v>
      </c>
      <c r="P375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75" s="13">
        <f t="shared" si="23"/>
        <v>370</v>
      </c>
      <c r="R375" s="13">
        <f>Таблица_основная[[#This Row],[Первая строка массива]]+15</f>
        <v>385</v>
      </c>
    </row>
    <row r="376" spans="1:18" ht="12.75" customHeight="1" x14ac:dyDescent="0.2">
      <c r="A376" s="13">
        <v>1107</v>
      </c>
      <c r="B376" s="28"/>
      <c r="C376" s="27" t="s">
        <v>140</v>
      </c>
      <c r="D376" s="29" t="s">
        <v>100</v>
      </c>
      <c r="E376" s="30">
        <v>44743</v>
      </c>
      <c r="F376" s="13"/>
      <c r="G376" s="4"/>
      <c r="H376" s="32" t="s">
        <v>127</v>
      </c>
      <c r="I376" s="31"/>
      <c r="J376" s="32" t="s">
        <v>128</v>
      </c>
      <c r="K376" s="56"/>
      <c r="L376" s="55" t="s">
        <v>129</v>
      </c>
      <c r="M376" s="56"/>
      <c r="N37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76" s="32" t="str">
        <f>CONCATENATE("F","$",Таблица_основная[[#This Row],[Первая строка массива]])</f>
        <v>F$370</v>
      </c>
      <c r="P376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76" s="13">
        <f t="shared" si="23"/>
        <v>370</v>
      </c>
      <c r="R376" s="13">
        <f>Таблица_основная[[#This Row],[Первая строка массива]]+15</f>
        <v>385</v>
      </c>
    </row>
    <row r="377" spans="1:18" ht="12.75" customHeight="1" x14ac:dyDescent="0.2">
      <c r="A377" s="13">
        <v>1108</v>
      </c>
      <c r="B377" s="28"/>
      <c r="C377" s="27" t="s">
        <v>141</v>
      </c>
      <c r="D377" s="29" t="s">
        <v>100</v>
      </c>
      <c r="E377" s="30">
        <v>44743</v>
      </c>
      <c r="F377" s="13"/>
      <c r="G377" s="4"/>
      <c r="H377" s="32" t="s">
        <v>127</v>
      </c>
      <c r="I377" s="31"/>
      <c r="J377" s="32" t="s">
        <v>128</v>
      </c>
      <c r="K377" s="56"/>
      <c r="L377" s="55" t="s">
        <v>129</v>
      </c>
      <c r="M377" s="56"/>
      <c r="N37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77" s="32" t="str">
        <f>CONCATENATE("F","$",Таблица_основная[[#This Row],[Первая строка массива]])</f>
        <v>F$370</v>
      </c>
      <c r="P377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77" s="13">
        <f t="shared" si="23"/>
        <v>370</v>
      </c>
      <c r="R377" s="13">
        <f>Таблица_основная[[#This Row],[Первая строка массива]]+15</f>
        <v>385</v>
      </c>
    </row>
    <row r="378" spans="1:18" ht="12.75" customHeight="1" x14ac:dyDescent="0.2">
      <c r="A378" s="13">
        <v>1109</v>
      </c>
      <c r="B378" s="28"/>
      <c r="C378" s="27" t="s">
        <v>142</v>
      </c>
      <c r="D378" s="29" t="s">
        <v>100</v>
      </c>
      <c r="E378" s="30">
        <v>44743</v>
      </c>
      <c r="F378" s="13"/>
      <c r="G378" s="4"/>
      <c r="H378" s="32" t="s">
        <v>127</v>
      </c>
      <c r="I378" s="31"/>
      <c r="J378" s="32" t="s">
        <v>128</v>
      </c>
      <c r="K378" s="56"/>
      <c r="L378" s="55" t="s">
        <v>129</v>
      </c>
      <c r="M378" s="56"/>
      <c r="N37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78" s="32" t="str">
        <f>CONCATENATE("F","$",Таблица_основная[[#This Row],[Первая строка массива]])</f>
        <v>F$370</v>
      </c>
      <c r="P378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78" s="13">
        <f t="shared" si="23"/>
        <v>370</v>
      </c>
      <c r="R378" s="13">
        <f>Таблица_основная[[#This Row],[Первая строка массива]]+15</f>
        <v>385</v>
      </c>
    </row>
    <row r="379" spans="1:18" ht="12.75" customHeight="1" x14ac:dyDescent="0.2">
      <c r="A379" s="13">
        <v>1110</v>
      </c>
      <c r="B379" s="28"/>
      <c r="C379" s="27" t="s">
        <v>143</v>
      </c>
      <c r="D379" s="29" t="s">
        <v>100</v>
      </c>
      <c r="E379" s="30">
        <v>44743</v>
      </c>
      <c r="F379" s="13"/>
      <c r="G379" s="4"/>
      <c r="H379" s="32" t="s">
        <v>127</v>
      </c>
      <c r="I379" s="31"/>
      <c r="J379" s="32" t="s">
        <v>128</v>
      </c>
      <c r="K379" s="56"/>
      <c r="L379" s="55" t="s">
        <v>129</v>
      </c>
      <c r="M379" s="56"/>
      <c r="N37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79" s="32" t="str">
        <f>CONCATENATE("F","$",Таблица_основная[[#This Row],[Первая строка массива]])</f>
        <v>F$370</v>
      </c>
      <c r="P379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79" s="13">
        <f t="shared" si="23"/>
        <v>370</v>
      </c>
      <c r="R379" s="13">
        <f>Таблица_основная[[#This Row],[Первая строка массива]]+15</f>
        <v>385</v>
      </c>
    </row>
    <row r="380" spans="1:18" ht="12.75" customHeight="1" x14ac:dyDescent="0.2">
      <c r="A380" s="13">
        <v>1111</v>
      </c>
      <c r="B380" s="28"/>
      <c r="C380" s="27" t="s">
        <v>144</v>
      </c>
      <c r="D380" s="29" t="s">
        <v>100</v>
      </c>
      <c r="E380" s="30">
        <v>44743</v>
      </c>
      <c r="F380" s="13"/>
      <c r="G380" s="4"/>
      <c r="H380" s="32" t="s">
        <v>127</v>
      </c>
      <c r="I380" s="31"/>
      <c r="J380" s="32" t="s">
        <v>128</v>
      </c>
      <c r="K380" s="56"/>
      <c r="L380" s="55" t="s">
        <v>129</v>
      </c>
      <c r="M380" s="56"/>
      <c r="N38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80" s="32" t="str">
        <f>CONCATENATE("F","$",Таблица_основная[[#This Row],[Первая строка массива]])</f>
        <v>F$370</v>
      </c>
      <c r="P380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80" s="13">
        <f t="shared" si="23"/>
        <v>370</v>
      </c>
      <c r="R380" s="13">
        <f>Таблица_основная[[#This Row],[Первая строка массива]]+15</f>
        <v>385</v>
      </c>
    </row>
    <row r="381" spans="1:18" ht="12.75" customHeight="1" x14ac:dyDescent="0.2">
      <c r="A381" s="13">
        <v>1112</v>
      </c>
      <c r="B381" s="28"/>
      <c r="C381" s="27" t="s">
        <v>145</v>
      </c>
      <c r="D381" s="29" t="s">
        <v>100</v>
      </c>
      <c r="E381" s="30">
        <v>44743</v>
      </c>
      <c r="F381" s="13"/>
      <c r="G381" s="4"/>
      <c r="H381" s="32" t="s">
        <v>127</v>
      </c>
      <c r="I381" s="31"/>
      <c r="J381" s="32" t="s">
        <v>128</v>
      </c>
      <c r="K381" s="56"/>
      <c r="L381" s="55" t="s">
        <v>129</v>
      </c>
      <c r="M381" s="56"/>
      <c r="N38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81" s="32" t="str">
        <f>CONCATENATE("F","$",Таблица_основная[[#This Row],[Первая строка массива]])</f>
        <v>F$370</v>
      </c>
      <c r="P381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81" s="13">
        <f t="shared" si="23"/>
        <v>370</v>
      </c>
      <c r="R381" s="13">
        <f>Таблица_основная[[#This Row],[Первая строка массива]]+15</f>
        <v>385</v>
      </c>
    </row>
    <row r="382" spans="1:18" ht="12.75" customHeight="1" x14ac:dyDescent="0.2">
      <c r="A382" s="13">
        <v>1113</v>
      </c>
      <c r="B382" s="28"/>
      <c r="C382" s="27" t="s">
        <v>146</v>
      </c>
      <c r="D382" s="29" t="s">
        <v>100</v>
      </c>
      <c r="E382" s="30">
        <v>44743</v>
      </c>
      <c r="F382" s="13"/>
      <c r="G382" s="4"/>
      <c r="H382" s="32" t="s">
        <v>127</v>
      </c>
      <c r="I382" s="31"/>
      <c r="J382" s="32" t="s">
        <v>128</v>
      </c>
      <c r="K382" s="56"/>
      <c r="L382" s="55" t="s">
        <v>129</v>
      </c>
      <c r="M382" s="56"/>
      <c r="N38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82" s="32" t="str">
        <f>CONCATENATE("F","$",Таблица_основная[[#This Row],[Первая строка массива]])</f>
        <v>F$370</v>
      </c>
      <c r="P382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82" s="13">
        <f t="shared" si="23"/>
        <v>370</v>
      </c>
      <c r="R382" s="13">
        <f>Таблица_основная[[#This Row],[Первая строка массива]]+15</f>
        <v>385</v>
      </c>
    </row>
    <row r="383" spans="1:18" ht="12.75" customHeight="1" x14ac:dyDescent="0.2">
      <c r="A383" s="13">
        <v>1114</v>
      </c>
      <c r="B383" s="28"/>
      <c r="C383" s="27" t="s">
        <v>147</v>
      </c>
      <c r="D383" s="29" t="s">
        <v>100</v>
      </c>
      <c r="E383" s="30">
        <v>44743</v>
      </c>
      <c r="F383" s="13"/>
      <c r="G383" s="4"/>
      <c r="H383" s="32" t="s">
        <v>127</v>
      </c>
      <c r="I383" s="31"/>
      <c r="J383" s="32" t="s">
        <v>128</v>
      </c>
      <c r="K383" s="56"/>
      <c r="L383" s="55" t="s">
        <v>129</v>
      </c>
      <c r="M383" s="56"/>
      <c r="N38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83" s="32" t="str">
        <f>CONCATENATE("F","$",Таблица_основная[[#This Row],[Первая строка массива]])</f>
        <v>F$370</v>
      </c>
      <c r="P383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83" s="13">
        <f t="shared" si="23"/>
        <v>370</v>
      </c>
      <c r="R383" s="13">
        <f>Таблица_основная[[#This Row],[Первая строка массива]]+15</f>
        <v>385</v>
      </c>
    </row>
    <row r="384" spans="1:18" ht="12.75" customHeight="1" x14ac:dyDescent="0.2">
      <c r="A384" s="13">
        <v>1115</v>
      </c>
      <c r="B384" s="28"/>
      <c r="C384" s="27" t="s">
        <v>148</v>
      </c>
      <c r="D384" s="29" t="s">
        <v>100</v>
      </c>
      <c r="E384" s="30">
        <v>44743</v>
      </c>
      <c r="F384" s="13"/>
      <c r="G384" s="4"/>
      <c r="H384" s="32" t="s">
        <v>127</v>
      </c>
      <c r="I384" s="31"/>
      <c r="J384" s="32" t="s">
        <v>128</v>
      </c>
      <c r="K384" s="56"/>
      <c r="L384" s="55" t="s">
        <v>129</v>
      </c>
      <c r="M384" s="56"/>
      <c r="N38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84" s="32" t="str">
        <f>CONCATENATE("F","$",Таблица_основная[[#This Row],[Первая строка массива]])</f>
        <v>F$370</v>
      </c>
      <c r="P384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84" s="13">
        <f t="shared" si="23"/>
        <v>370</v>
      </c>
      <c r="R384" s="13">
        <f>Таблица_основная[[#This Row],[Первая строка массива]]+15</f>
        <v>385</v>
      </c>
    </row>
    <row r="385" spans="1:18" ht="12.75" customHeight="1" x14ac:dyDescent="0.2">
      <c r="A385" s="13">
        <v>1116</v>
      </c>
      <c r="B385" s="28"/>
      <c r="C385" s="27" t="s">
        <v>149</v>
      </c>
      <c r="D385" s="29" t="s">
        <v>100</v>
      </c>
      <c r="E385" s="30">
        <v>44743</v>
      </c>
      <c r="F385" s="13"/>
      <c r="G385" s="4"/>
      <c r="H385" s="32" t="s">
        <v>127</v>
      </c>
      <c r="I385" s="31"/>
      <c r="J385" s="32" t="s">
        <v>128</v>
      </c>
      <c r="K385" s="56"/>
      <c r="L385" s="55" t="s">
        <v>129</v>
      </c>
      <c r="M385" s="56"/>
      <c r="N38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85" s="32" t="str">
        <f>CONCATENATE("F","$",Таблица_основная[[#This Row],[Первая строка массива]])</f>
        <v>F$370</v>
      </c>
      <c r="P385" s="32" t="str">
        <f>CONCATENATE("F","$",Таблица_основная[[#This Row],[Первая строка массива]],":","F","$",Таблица_основная[[#This Row],[Последняя строка моссива]])</f>
        <v>F$370:F$385</v>
      </c>
      <c r="Q385" s="13">
        <f t="shared" si="23"/>
        <v>370</v>
      </c>
      <c r="R385" s="13">
        <f>Таблица_основная[[#This Row],[Первая строка массива]]+15</f>
        <v>385</v>
      </c>
    </row>
    <row r="386" spans="1:18" ht="12.75" customHeight="1" x14ac:dyDescent="0.2">
      <c r="A386" s="13">
        <v>1145</v>
      </c>
      <c r="B386" s="28"/>
      <c r="C386" s="27" t="s">
        <v>134</v>
      </c>
      <c r="D386" s="29" t="s">
        <v>48</v>
      </c>
      <c r="E386" s="30">
        <v>44743</v>
      </c>
      <c r="F386" s="13"/>
      <c r="G386" s="4"/>
      <c r="H386" s="32" t="s">
        <v>127</v>
      </c>
      <c r="I386" s="31"/>
      <c r="J386" s="32" t="s">
        <v>128</v>
      </c>
      <c r="K386" s="56"/>
      <c r="L386" s="55" t="s">
        <v>129</v>
      </c>
      <c r="M386" s="56"/>
      <c r="N38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86" s="32" t="str">
        <f>CONCATENATE("F","$",Таблица_основная[[#This Row],[Первая строка массива]])</f>
        <v>F$386</v>
      </c>
      <c r="P386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86" s="63">
        <f>ROW()</f>
        <v>386</v>
      </c>
      <c r="R386" s="13">
        <f>Таблица_основная[[#This Row],[Первая строка массива]]+15</f>
        <v>401</v>
      </c>
    </row>
    <row r="387" spans="1:18" ht="12.75" customHeight="1" x14ac:dyDescent="0.2">
      <c r="A387" s="13">
        <v>1146</v>
      </c>
      <c r="B387" s="28"/>
      <c r="C387" s="27" t="s">
        <v>135</v>
      </c>
      <c r="D387" s="29" t="s">
        <v>48</v>
      </c>
      <c r="E387" s="30">
        <v>44743</v>
      </c>
      <c r="F387" s="13"/>
      <c r="G387" s="4"/>
      <c r="H387" s="32" t="s">
        <v>127</v>
      </c>
      <c r="I387" s="31"/>
      <c r="J387" s="32" t="s">
        <v>128</v>
      </c>
      <c r="K387" s="56"/>
      <c r="L387" s="55" t="s">
        <v>129</v>
      </c>
      <c r="M387" s="56"/>
      <c r="N38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87" s="32" t="str">
        <f>CONCATENATE("F","$",Таблица_основная[[#This Row],[Первая строка массива]])</f>
        <v>F$386</v>
      </c>
      <c r="P387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87" s="13">
        <f t="shared" ref="Q387:Q401" si="24">Q386</f>
        <v>386</v>
      </c>
      <c r="R387" s="13">
        <f>Таблица_основная[[#This Row],[Первая строка массива]]+15</f>
        <v>401</v>
      </c>
    </row>
    <row r="388" spans="1:18" ht="12.75" customHeight="1" x14ac:dyDescent="0.2">
      <c r="A388" s="13">
        <v>1147</v>
      </c>
      <c r="B388" s="28"/>
      <c r="C388" s="27" t="s">
        <v>136</v>
      </c>
      <c r="D388" s="29" t="s">
        <v>48</v>
      </c>
      <c r="E388" s="30">
        <v>44743</v>
      </c>
      <c r="F388" s="13"/>
      <c r="G388" s="4"/>
      <c r="H388" s="32" t="s">
        <v>127</v>
      </c>
      <c r="I388" s="31"/>
      <c r="J388" s="32" t="s">
        <v>128</v>
      </c>
      <c r="K388" s="56"/>
      <c r="L388" s="55" t="s">
        <v>129</v>
      </c>
      <c r="M388" s="56"/>
      <c r="N38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88" s="32" t="str">
        <f>CONCATENATE("F","$",Таблица_основная[[#This Row],[Первая строка массива]])</f>
        <v>F$386</v>
      </c>
      <c r="P388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88" s="13">
        <f t="shared" si="24"/>
        <v>386</v>
      </c>
      <c r="R388" s="13">
        <f>Таблица_основная[[#This Row],[Первая строка массива]]+15</f>
        <v>401</v>
      </c>
    </row>
    <row r="389" spans="1:18" ht="12.75" customHeight="1" x14ac:dyDescent="0.2">
      <c r="A389" s="13">
        <v>1148</v>
      </c>
      <c r="B389" s="28"/>
      <c r="C389" s="27" t="s">
        <v>137</v>
      </c>
      <c r="D389" s="29" t="s">
        <v>48</v>
      </c>
      <c r="E389" s="30">
        <v>44743</v>
      </c>
      <c r="F389" s="13"/>
      <c r="G389" s="4"/>
      <c r="H389" s="32" t="s">
        <v>127</v>
      </c>
      <c r="I389" s="31"/>
      <c r="J389" s="32" t="s">
        <v>128</v>
      </c>
      <c r="K389" s="56"/>
      <c r="L389" s="55" t="s">
        <v>129</v>
      </c>
      <c r="M389" s="56"/>
      <c r="N38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89" s="32" t="str">
        <f>CONCATENATE("F","$",Таблица_основная[[#This Row],[Первая строка массива]])</f>
        <v>F$386</v>
      </c>
      <c r="P389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89" s="13">
        <f t="shared" si="24"/>
        <v>386</v>
      </c>
      <c r="R389" s="13">
        <f>Таблица_основная[[#This Row],[Первая строка массива]]+15</f>
        <v>401</v>
      </c>
    </row>
    <row r="390" spans="1:18" ht="12.75" customHeight="1" x14ac:dyDescent="0.2">
      <c r="A390" s="13">
        <v>1149</v>
      </c>
      <c r="B390" s="28"/>
      <c r="C390" s="27" t="s">
        <v>138</v>
      </c>
      <c r="D390" s="29" t="s">
        <v>48</v>
      </c>
      <c r="E390" s="30">
        <v>44743</v>
      </c>
      <c r="F390" s="13"/>
      <c r="G390" s="4"/>
      <c r="H390" s="32" t="s">
        <v>127</v>
      </c>
      <c r="I390" s="31"/>
      <c r="J390" s="32" t="s">
        <v>128</v>
      </c>
      <c r="K390" s="56"/>
      <c r="L390" s="55" t="s">
        <v>129</v>
      </c>
      <c r="M390" s="56"/>
      <c r="N39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90" s="32" t="str">
        <f>CONCATENATE("F","$",Таблица_основная[[#This Row],[Первая строка массива]])</f>
        <v>F$386</v>
      </c>
      <c r="P390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90" s="13">
        <f t="shared" si="24"/>
        <v>386</v>
      </c>
      <c r="R390" s="13">
        <f>Таблица_основная[[#This Row],[Первая строка массива]]+15</f>
        <v>401</v>
      </c>
    </row>
    <row r="391" spans="1:18" ht="12.75" customHeight="1" x14ac:dyDescent="0.2">
      <c r="A391" s="13">
        <v>1150</v>
      </c>
      <c r="B391" s="28"/>
      <c r="C391" s="27" t="s">
        <v>139</v>
      </c>
      <c r="D391" s="29" t="s">
        <v>48</v>
      </c>
      <c r="E391" s="30">
        <v>44743</v>
      </c>
      <c r="F391" s="13"/>
      <c r="G391" s="4"/>
      <c r="H391" s="32" t="s">
        <v>127</v>
      </c>
      <c r="I391" s="31"/>
      <c r="J391" s="32" t="s">
        <v>128</v>
      </c>
      <c r="K391" s="56"/>
      <c r="L391" s="55" t="s">
        <v>129</v>
      </c>
      <c r="M391" s="56"/>
      <c r="N39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91" s="32" t="str">
        <f>CONCATENATE("F","$",Таблица_основная[[#This Row],[Первая строка массива]])</f>
        <v>F$386</v>
      </c>
      <c r="P391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91" s="13">
        <f t="shared" si="24"/>
        <v>386</v>
      </c>
      <c r="R391" s="13">
        <f>Таблица_основная[[#This Row],[Первая строка массива]]+15</f>
        <v>401</v>
      </c>
    </row>
    <row r="392" spans="1:18" ht="12.75" customHeight="1" x14ac:dyDescent="0.2">
      <c r="A392" s="13">
        <v>1151</v>
      </c>
      <c r="B392" s="28"/>
      <c r="C392" s="27" t="s">
        <v>140</v>
      </c>
      <c r="D392" s="29" t="s">
        <v>48</v>
      </c>
      <c r="E392" s="30">
        <v>44743</v>
      </c>
      <c r="F392" s="13"/>
      <c r="G392" s="4"/>
      <c r="H392" s="32" t="s">
        <v>127</v>
      </c>
      <c r="I392" s="31"/>
      <c r="J392" s="32" t="s">
        <v>128</v>
      </c>
      <c r="K392" s="56"/>
      <c r="L392" s="55" t="s">
        <v>129</v>
      </c>
      <c r="M392" s="56"/>
      <c r="N39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92" s="32" t="str">
        <f>CONCATENATE("F","$",Таблица_основная[[#This Row],[Первая строка массива]])</f>
        <v>F$386</v>
      </c>
      <c r="P392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92" s="13">
        <f t="shared" si="24"/>
        <v>386</v>
      </c>
      <c r="R392" s="13">
        <f>Таблица_основная[[#This Row],[Первая строка массива]]+15</f>
        <v>401</v>
      </c>
    </row>
    <row r="393" spans="1:18" ht="12.75" customHeight="1" x14ac:dyDescent="0.2">
      <c r="A393" s="13">
        <v>1152</v>
      </c>
      <c r="B393" s="28"/>
      <c r="C393" s="27" t="s">
        <v>141</v>
      </c>
      <c r="D393" s="29" t="s">
        <v>48</v>
      </c>
      <c r="E393" s="30">
        <v>44743</v>
      </c>
      <c r="F393" s="13"/>
      <c r="G393" s="4"/>
      <c r="H393" s="32" t="s">
        <v>127</v>
      </c>
      <c r="I393" s="31"/>
      <c r="J393" s="32" t="s">
        <v>128</v>
      </c>
      <c r="K393" s="56"/>
      <c r="L393" s="55" t="s">
        <v>129</v>
      </c>
      <c r="M393" s="56"/>
      <c r="N39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93" s="32" t="str">
        <f>CONCATENATE("F","$",Таблица_основная[[#This Row],[Первая строка массива]])</f>
        <v>F$386</v>
      </c>
      <c r="P393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93" s="13">
        <f t="shared" si="24"/>
        <v>386</v>
      </c>
      <c r="R393" s="13">
        <f>Таблица_основная[[#This Row],[Первая строка массива]]+15</f>
        <v>401</v>
      </c>
    </row>
    <row r="394" spans="1:18" ht="12.75" customHeight="1" x14ac:dyDescent="0.2">
      <c r="A394" s="13">
        <v>1153</v>
      </c>
      <c r="B394" s="28"/>
      <c r="C394" s="27" t="s">
        <v>142</v>
      </c>
      <c r="D394" s="29" t="s">
        <v>48</v>
      </c>
      <c r="E394" s="30">
        <v>44743</v>
      </c>
      <c r="F394" s="13"/>
      <c r="G394" s="4"/>
      <c r="H394" s="32" t="s">
        <v>127</v>
      </c>
      <c r="I394" s="31"/>
      <c r="J394" s="32" t="s">
        <v>128</v>
      </c>
      <c r="K394" s="56"/>
      <c r="L394" s="55" t="s">
        <v>129</v>
      </c>
      <c r="M394" s="56"/>
      <c r="N39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94" s="32" t="str">
        <f>CONCATENATE("F","$",Таблица_основная[[#This Row],[Первая строка массива]])</f>
        <v>F$386</v>
      </c>
      <c r="P394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94" s="13">
        <f t="shared" si="24"/>
        <v>386</v>
      </c>
      <c r="R394" s="13">
        <f>Таблица_основная[[#This Row],[Первая строка массива]]+15</f>
        <v>401</v>
      </c>
    </row>
    <row r="395" spans="1:18" ht="12.75" customHeight="1" x14ac:dyDescent="0.2">
      <c r="A395" s="13">
        <v>1154</v>
      </c>
      <c r="B395" s="28"/>
      <c r="C395" s="27" t="s">
        <v>143</v>
      </c>
      <c r="D395" s="29" t="s">
        <v>48</v>
      </c>
      <c r="E395" s="30">
        <v>44743</v>
      </c>
      <c r="F395" s="13"/>
      <c r="G395" s="4"/>
      <c r="H395" s="32" t="s">
        <v>127</v>
      </c>
      <c r="I395" s="31"/>
      <c r="J395" s="32" t="s">
        <v>128</v>
      </c>
      <c r="K395" s="56"/>
      <c r="L395" s="55" t="s">
        <v>129</v>
      </c>
      <c r="M395" s="56"/>
      <c r="N39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95" s="32" t="str">
        <f>CONCATENATE("F","$",Таблица_основная[[#This Row],[Первая строка массива]])</f>
        <v>F$386</v>
      </c>
      <c r="P395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95" s="13">
        <f t="shared" si="24"/>
        <v>386</v>
      </c>
      <c r="R395" s="13">
        <f>Таблица_основная[[#This Row],[Первая строка массива]]+15</f>
        <v>401</v>
      </c>
    </row>
    <row r="396" spans="1:18" ht="12.75" customHeight="1" x14ac:dyDescent="0.2">
      <c r="A396" s="13">
        <v>1155</v>
      </c>
      <c r="B396" s="28"/>
      <c r="C396" s="27" t="s">
        <v>144</v>
      </c>
      <c r="D396" s="29" t="s">
        <v>48</v>
      </c>
      <c r="E396" s="30">
        <v>44743</v>
      </c>
      <c r="F396" s="13"/>
      <c r="G396" s="4"/>
      <c r="H396" s="32" t="s">
        <v>127</v>
      </c>
      <c r="I396" s="31"/>
      <c r="J396" s="32" t="s">
        <v>128</v>
      </c>
      <c r="K396" s="56"/>
      <c r="L396" s="55" t="s">
        <v>129</v>
      </c>
      <c r="M396" s="56"/>
      <c r="N39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96" s="32" t="str">
        <f>CONCATENATE("F","$",Таблица_основная[[#This Row],[Первая строка массива]])</f>
        <v>F$386</v>
      </c>
      <c r="P396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96" s="13">
        <f t="shared" si="24"/>
        <v>386</v>
      </c>
      <c r="R396" s="13">
        <f>Таблица_основная[[#This Row],[Первая строка массива]]+15</f>
        <v>401</v>
      </c>
    </row>
    <row r="397" spans="1:18" ht="12.75" customHeight="1" x14ac:dyDescent="0.2">
      <c r="A397" s="13">
        <v>1156</v>
      </c>
      <c r="B397" s="28"/>
      <c r="C397" s="27" t="s">
        <v>145</v>
      </c>
      <c r="D397" s="29" t="s">
        <v>48</v>
      </c>
      <c r="E397" s="30">
        <v>44743</v>
      </c>
      <c r="F397" s="13"/>
      <c r="G397" s="4"/>
      <c r="H397" s="32" t="s">
        <v>127</v>
      </c>
      <c r="I397" s="31"/>
      <c r="J397" s="32" t="s">
        <v>128</v>
      </c>
      <c r="K397" s="56"/>
      <c r="L397" s="55" t="s">
        <v>129</v>
      </c>
      <c r="M397" s="56"/>
      <c r="N39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97" s="32" t="str">
        <f>CONCATENATE("F","$",Таблица_основная[[#This Row],[Первая строка массива]])</f>
        <v>F$386</v>
      </c>
      <c r="P397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97" s="13">
        <f t="shared" si="24"/>
        <v>386</v>
      </c>
      <c r="R397" s="13">
        <f>Таблица_основная[[#This Row],[Первая строка массива]]+15</f>
        <v>401</v>
      </c>
    </row>
    <row r="398" spans="1:18" ht="12.75" customHeight="1" x14ac:dyDescent="0.2">
      <c r="A398" s="13">
        <v>1157</v>
      </c>
      <c r="B398" s="28"/>
      <c r="C398" s="27" t="s">
        <v>146</v>
      </c>
      <c r="D398" s="29" t="s">
        <v>48</v>
      </c>
      <c r="E398" s="30">
        <v>44743</v>
      </c>
      <c r="F398" s="13"/>
      <c r="G398" s="4"/>
      <c r="H398" s="32" t="s">
        <v>127</v>
      </c>
      <c r="I398" s="31"/>
      <c r="J398" s="32" t="s">
        <v>128</v>
      </c>
      <c r="K398" s="56"/>
      <c r="L398" s="55" t="s">
        <v>129</v>
      </c>
      <c r="M398" s="56"/>
      <c r="N39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98" s="32" t="str">
        <f>CONCATENATE("F","$",Таблица_основная[[#This Row],[Первая строка массива]])</f>
        <v>F$386</v>
      </c>
      <c r="P398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98" s="13">
        <f t="shared" si="24"/>
        <v>386</v>
      </c>
      <c r="R398" s="13">
        <f>Таблица_основная[[#This Row],[Первая строка массива]]+15</f>
        <v>401</v>
      </c>
    </row>
    <row r="399" spans="1:18" ht="12.75" customHeight="1" x14ac:dyDescent="0.2">
      <c r="A399" s="13">
        <v>1158</v>
      </c>
      <c r="B399" s="28"/>
      <c r="C399" s="27" t="s">
        <v>147</v>
      </c>
      <c r="D399" s="29" t="s">
        <v>48</v>
      </c>
      <c r="E399" s="30">
        <v>44743</v>
      </c>
      <c r="F399" s="13"/>
      <c r="G399" s="4"/>
      <c r="H399" s="32" t="s">
        <v>127</v>
      </c>
      <c r="I399" s="31"/>
      <c r="J399" s="32" t="s">
        <v>128</v>
      </c>
      <c r="K399" s="56"/>
      <c r="L399" s="55" t="s">
        <v>129</v>
      </c>
      <c r="M399" s="56"/>
      <c r="N39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399" s="32" t="str">
        <f>CONCATENATE("F","$",Таблица_основная[[#This Row],[Первая строка массива]])</f>
        <v>F$386</v>
      </c>
      <c r="P399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399" s="13">
        <f t="shared" si="24"/>
        <v>386</v>
      </c>
      <c r="R399" s="13">
        <f>Таблица_основная[[#This Row],[Первая строка массива]]+15</f>
        <v>401</v>
      </c>
    </row>
    <row r="400" spans="1:18" ht="12.75" customHeight="1" x14ac:dyDescent="0.2">
      <c r="A400" s="13">
        <v>1159</v>
      </c>
      <c r="B400" s="28"/>
      <c r="C400" s="27" t="s">
        <v>148</v>
      </c>
      <c r="D400" s="29" t="s">
        <v>48</v>
      </c>
      <c r="E400" s="30">
        <v>44743</v>
      </c>
      <c r="F400" s="13"/>
      <c r="G400" s="4"/>
      <c r="H400" s="32" t="s">
        <v>127</v>
      </c>
      <c r="I400" s="31"/>
      <c r="J400" s="32" t="s">
        <v>128</v>
      </c>
      <c r="K400" s="56"/>
      <c r="L400" s="55" t="s">
        <v>129</v>
      </c>
      <c r="M400" s="56"/>
      <c r="N40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00" s="32" t="str">
        <f>CONCATENATE("F","$",Таблица_основная[[#This Row],[Первая строка массива]])</f>
        <v>F$386</v>
      </c>
      <c r="P400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400" s="13">
        <f t="shared" si="24"/>
        <v>386</v>
      </c>
      <c r="R400" s="13">
        <f>Таблица_основная[[#This Row],[Первая строка массива]]+15</f>
        <v>401</v>
      </c>
    </row>
    <row r="401" spans="1:18" ht="12.75" customHeight="1" x14ac:dyDescent="0.2">
      <c r="A401" s="13">
        <v>1160</v>
      </c>
      <c r="B401" s="28"/>
      <c r="C401" s="27" t="s">
        <v>149</v>
      </c>
      <c r="D401" s="29" t="s">
        <v>48</v>
      </c>
      <c r="E401" s="30">
        <v>44743</v>
      </c>
      <c r="F401" s="13"/>
      <c r="G401" s="4"/>
      <c r="H401" s="32" t="s">
        <v>127</v>
      </c>
      <c r="I401" s="31"/>
      <c r="J401" s="32" t="s">
        <v>128</v>
      </c>
      <c r="K401" s="56"/>
      <c r="L401" s="55" t="s">
        <v>129</v>
      </c>
      <c r="M401" s="56"/>
      <c r="N40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01" s="32" t="str">
        <f>CONCATENATE("F","$",Таблица_основная[[#This Row],[Первая строка массива]])</f>
        <v>F$386</v>
      </c>
      <c r="P401" s="32" t="str">
        <f>CONCATENATE("F","$",Таблица_основная[[#This Row],[Первая строка массива]],":","F","$",Таблица_основная[[#This Row],[Последняя строка моссива]])</f>
        <v>F$386:F$401</v>
      </c>
      <c r="Q401" s="13">
        <f t="shared" si="24"/>
        <v>386</v>
      </c>
      <c r="R401" s="13">
        <f>Таблица_основная[[#This Row],[Первая строка массива]]+15</f>
        <v>401</v>
      </c>
    </row>
    <row r="402" spans="1:18" ht="12.75" customHeight="1" x14ac:dyDescent="0.2">
      <c r="A402" s="13">
        <v>1189</v>
      </c>
      <c r="B402" s="28"/>
      <c r="C402" s="27" t="s">
        <v>134</v>
      </c>
      <c r="D402" s="29" t="s">
        <v>101</v>
      </c>
      <c r="E402" s="30">
        <v>44743</v>
      </c>
      <c r="F402" s="13"/>
      <c r="G402" s="4"/>
      <c r="H402" s="32" t="s">
        <v>127</v>
      </c>
      <c r="I402" s="31"/>
      <c r="J402" s="32" t="s">
        <v>128</v>
      </c>
      <c r="K402" s="56"/>
      <c r="L402" s="55" t="s">
        <v>129</v>
      </c>
      <c r="M402" s="56"/>
      <c r="N40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02" s="32" t="str">
        <f>CONCATENATE("F","$",Таблица_основная[[#This Row],[Первая строка массива]])</f>
        <v>F$402</v>
      </c>
      <c r="P402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02" s="63">
        <f>ROW()</f>
        <v>402</v>
      </c>
      <c r="R402" s="13">
        <f>Таблица_основная[[#This Row],[Первая строка массива]]+15</f>
        <v>417</v>
      </c>
    </row>
    <row r="403" spans="1:18" ht="12.75" customHeight="1" x14ac:dyDescent="0.2">
      <c r="A403" s="13">
        <v>1190</v>
      </c>
      <c r="B403" s="28"/>
      <c r="C403" s="27" t="s">
        <v>135</v>
      </c>
      <c r="D403" s="29" t="s">
        <v>101</v>
      </c>
      <c r="E403" s="30">
        <v>44743</v>
      </c>
      <c r="F403" s="13"/>
      <c r="G403" s="4"/>
      <c r="H403" s="32" t="s">
        <v>127</v>
      </c>
      <c r="I403" s="31"/>
      <c r="J403" s="32" t="s">
        <v>128</v>
      </c>
      <c r="K403" s="56"/>
      <c r="L403" s="55" t="s">
        <v>129</v>
      </c>
      <c r="M403" s="56"/>
      <c r="N40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03" s="32" t="str">
        <f>CONCATENATE("F","$",Таблица_основная[[#This Row],[Первая строка массива]])</f>
        <v>F$402</v>
      </c>
      <c r="P403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03" s="13">
        <f t="shared" ref="Q403:Q417" si="25">Q402</f>
        <v>402</v>
      </c>
      <c r="R403" s="13">
        <f>Таблица_основная[[#This Row],[Первая строка массива]]+15</f>
        <v>417</v>
      </c>
    </row>
    <row r="404" spans="1:18" ht="12.75" customHeight="1" x14ac:dyDescent="0.2">
      <c r="A404" s="13">
        <v>1191</v>
      </c>
      <c r="B404" s="28"/>
      <c r="C404" s="27" t="s">
        <v>136</v>
      </c>
      <c r="D404" s="29" t="s">
        <v>101</v>
      </c>
      <c r="E404" s="30">
        <v>44743</v>
      </c>
      <c r="F404" s="13"/>
      <c r="G404" s="4"/>
      <c r="H404" s="32" t="s">
        <v>127</v>
      </c>
      <c r="I404" s="31"/>
      <c r="J404" s="32" t="s">
        <v>128</v>
      </c>
      <c r="K404" s="56"/>
      <c r="L404" s="55" t="s">
        <v>129</v>
      </c>
      <c r="M404" s="56"/>
      <c r="N40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04" s="32" t="str">
        <f>CONCATENATE("F","$",Таблица_основная[[#This Row],[Первая строка массива]])</f>
        <v>F$402</v>
      </c>
      <c r="P404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04" s="13">
        <f t="shared" si="25"/>
        <v>402</v>
      </c>
      <c r="R404" s="13">
        <f>Таблица_основная[[#This Row],[Первая строка массива]]+15</f>
        <v>417</v>
      </c>
    </row>
    <row r="405" spans="1:18" ht="12.75" customHeight="1" x14ac:dyDescent="0.2">
      <c r="A405" s="13">
        <v>1192</v>
      </c>
      <c r="B405" s="28"/>
      <c r="C405" s="27" t="s">
        <v>137</v>
      </c>
      <c r="D405" s="29" t="s">
        <v>101</v>
      </c>
      <c r="E405" s="30">
        <v>44743</v>
      </c>
      <c r="F405" s="13"/>
      <c r="G405" s="4"/>
      <c r="H405" s="32" t="s">
        <v>127</v>
      </c>
      <c r="I405" s="31"/>
      <c r="J405" s="32" t="s">
        <v>128</v>
      </c>
      <c r="K405" s="56"/>
      <c r="L405" s="55" t="s">
        <v>129</v>
      </c>
      <c r="M405" s="56"/>
      <c r="N40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05" s="32" t="str">
        <f>CONCATENATE("F","$",Таблица_основная[[#This Row],[Первая строка массива]])</f>
        <v>F$402</v>
      </c>
      <c r="P405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05" s="13">
        <f t="shared" si="25"/>
        <v>402</v>
      </c>
      <c r="R405" s="13">
        <f>Таблица_основная[[#This Row],[Первая строка массива]]+15</f>
        <v>417</v>
      </c>
    </row>
    <row r="406" spans="1:18" ht="12.75" customHeight="1" x14ac:dyDescent="0.2">
      <c r="A406" s="13">
        <v>1193</v>
      </c>
      <c r="B406" s="28"/>
      <c r="C406" s="27" t="s">
        <v>138</v>
      </c>
      <c r="D406" s="29" t="s">
        <v>101</v>
      </c>
      <c r="E406" s="30">
        <v>44743</v>
      </c>
      <c r="F406" s="13"/>
      <c r="G406" s="4"/>
      <c r="H406" s="32" t="s">
        <v>127</v>
      </c>
      <c r="I406" s="31"/>
      <c r="J406" s="32" t="s">
        <v>128</v>
      </c>
      <c r="K406" s="56"/>
      <c r="L406" s="55" t="s">
        <v>129</v>
      </c>
      <c r="M406" s="56"/>
      <c r="N40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06" s="32" t="str">
        <f>CONCATENATE("F","$",Таблица_основная[[#This Row],[Первая строка массива]])</f>
        <v>F$402</v>
      </c>
      <c r="P406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06" s="13">
        <f t="shared" si="25"/>
        <v>402</v>
      </c>
      <c r="R406" s="13">
        <f>Таблица_основная[[#This Row],[Первая строка массива]]+15</f>
        <v>417</v>
      </c>
    </row>
    <row r="407" spans="1:18" ht="12.75" customHeight="1" x14ac:dyDescent="0.2">
      <c r="A407" s="13">
        <v>1194</v>
      </c>
      <c r="B407" s="28"/>
      <c r="C407" s="27" t="s">
        <v>139</v>
      </c>
      <c r="D407" s="29" t="s">
        <v>101</v>
      </c>
      <c r="E407" s="30">
        <v>44743</v>
      </c>
      <c r="F407" s="13"/>
      <c r="G407" s="4"/>
      <c r="H407" s="32" t="s">
        <v>127</v>
      </c>
      <c r="I407" s="31"/>
      <c r="J407" s="32" t="s">
        <v>128</v>
      </c>
      <c r="K407" s="56"/>
      <c r="L407" s="55" t="s">
        <v>129</v>
      </c>
      <c r="M407" s="56"/>
      <c r="N40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07" s="32" t="str">
        <f>CONCATENATE("F","$",Таблица_основная[[#This Row],[Первая строка массива]])</f>
        <v>F$402</v>
      </c>
      <c r="P407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07" s="13">
        <f t="shared" si="25"/>
        <v>402</v>
      </c>
      <c r="R407" s="13">
        <f>Таблица_основная[[#This Row],[Первая строка массива]]+15</f>
        <v>417</v>
      </c>
    </row>
    <row r="408" spans="1:18" ht="12.75" customHeight="1" x14ac:dyDescent="0.2">
      <c r="A408" s="13">
        <v>1195</v>
      </c>
      <c r="B408" s="28"/>
      <c r="C408" s="27" t="s">
        <v>140</v>
      </c>
      <c r="D408" s="29" t="s">
        <v>101</v>
      </c>
      <c r="E408" s="30">
        <v>44743</v>
      </c>
      <c r="F408" s="13"/>
      <c r="G408" s="4"/>
      <c r="H408" s="32" t="s">
        <v>127</v>
      </c>
      <c r="I408" s="31"/>
      <c r="J408" s="32" t="s">
        <v>128</v>
      </c>
      <c r="K408" s="56"/>
      <c r="L408" s="55" t="s">
        <v>129</v>
      </c>
      <c r="M408" s="56"/>
      <c r="N40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08" s="32" t="str">
        <f>CONCATENATE("F","$",Таблица_основная[[#This Row],[Первая строка массива]])</f>
        <v>F$402</v>
      </c>
      <c r="P408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08" s="13">
        <f t="shared" si="25"/>
        <v>402</v>
      </c>
      <c r="R408" s="13">
        <f>Таблица_основная[[#This Row],[Первая строка массива]]+15</f>
        <v>417</v>
      </c>
    </row>
    <row r="409" spans="1:18" ht="12.75" customHeight="1" x14ac:dyDescent="0.2">
      <c r="A409" s="13">
        <v>1196</v>
      </c>
      <c r="B409" s="28"/>
      <c r="C409" s="27" t="s">
        <v>141</v>
      </c>
      <c r="D409" s="29" t="s">
        <v>101</v>
      </c>
      <c r="E409" s="30">
        <v>44743</v>
      </c>
      <c r="F409" s="13"/>
      <c r="G409" s="4"/>
      <c r="H409" s="32" t="s">
        <v>127</v>
      </c>
      <c r="I409" s="31"/>
      <c r="J409" s="32" t="s">
        <v>128</v>
      </c>
      <c r="K409" s="56"/>
      <c r="L409" s="55" t="s">
        <v>129</v>
      </c>
      <c r="M409" s="56"/>
      <c r="N40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09" s="32" t="str">
        <f>CONCATENATE("F","$",Таблица_основная[[#This Row],[Первая строка массива]])</f>
        <v>F$402</v>
      </c>
      <c r="P409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09" s="13">
        <f t="shared" si="25"/>
        <v>402</v>
      </c>
      <c r="R409" s="13">
        <f>Таблица_основная[[#This Row],[Первая строка массива]]+15</f>
        <v>417</v>
      </c>
    </row>
    <row r="410" spans="1:18" ht="12.75" customHeight="1" x14ac:dyDescent="0.2">
      <c r="A410" s="13">
        <v>1197</v>
      </c>
      <c r="B410" s="28"/>
      <c r="C410" s="27" t="s">
        <v>142</v>
      </c>
      <c r="D410" s="29" t="s">
        <v>101</v>
      </c>
      <c r="E410" s="30">
        <v>44743</v>
      </c>
      <c r="F410" s="13"/>
      <c r="G410" s="4"/>
      <c r="H410" s="32" t="s">
        <v>127</v>
      </c>
      <c r="I410" s="31"/>
      <c r="J410" s="32" t="s">
        <v>128</v>
      </c>
      <c r="K410" s="56"/>
      <c r="L410" s="55" t="s">
        <v>129</v>
      </c>
      <c r="M410" s="56"/>
      <c r="N41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10" s="32" t="str">
        <f>CONCATENATE("F","$",Таблица_основная[[#This Row],[Первая строка массива]])</f>
        <v>F$402</v>
      </c>
      <c r="P410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10" s="13">
        <f t="shared" si="25"/>
        <v>402</v>
      </c>
      <c r="R410" s="13">
        <f>Таблица_основная[[#This Row],[Первая строка массива]]+15</f>
        <v>417</v>
      </c>
    </row>
    <row r="411" spans="1:18" ht="12.75" customHeight="1" x14ac:dyDescent="0.2">
      <c r="A411" s="13">
        <v>1198</v>
      </c>
      <c r="B411" s="28"/>
      <c r="C411" s="27" t="s">
        <v>143</v>
      </c>
      <c r="D411" s="29" t="s">
        <v>101</v>
      </c>
      <c r="E411" s="30">
        <v>44743</v>
      </c>
      <c r="F411" s="13"/>
      <c r="G411" s="4"/>
      <c r="H411" s="32" t="s">
        <v>127</v>
      </c>
      <c r="I411" s="31"/>
      <c r="J411" s="32" t="s">
        <v>128</v>
      </c>
      <c r="K411" s="56"/>
      <c r="L411" s="55" t="s">
        <v>129</v>
      </c>
      <c r="M411" s="56"/>
      <c r="N41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11" s="32" t="str">
        <f>CONCATENATE("F","$",Таблица_основная[[#This Row],[Первая строка массива]])</f>
        <v>F$402</v>
      </c>
      <c r="P411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11" s="13">
        <f t="shared" si="25"/>
        <v>402</v>
      </c>
      <c r="R411" s="13">
        <f>Таблица_основная[[#This Row],[Первая строка массива]]+15</f>
        <v>417</v>
      </c>
    </row>
    <row r="412" spans="1:18" ht="12.75" customHeight="1" x14ac:dyDescent="0.2">
      <c r="A412" s="13">
        <v>1199</v>
      </c>
      <c r="B412" s="28"/>
      <c r="C412" s="27" t="s">
        <v>144</v>
      </c>
      <c r="D412" s="29" t="s">
        <v>101</v>
      </c>
      <c r="E412" s="30">
        <v>44743</v>
      </c>
      <c r="F412" s="13"/>
      <c r="G412" s="4"/>
      <c r="H412" s="32" t="s">
        <v>127</v>
      </c>
      <c r="I412" s="31"/>
      <c r="J412" s="32" t="s">
        <v>128</v>
      </c>
      <c r="K412" s="56"/>
      <c r="L412" s="55" t="s">
        <v>129</v>
      </c>
      <c r="M412" s="56"/>
      <c r="N41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12" s="32" t="str">
        <f>CONCATENATE("F","$",Таблица_основная[[#This Row],[Первая строка массива]])</f>
        <v>F$402</v>
      </c>
      <c r="P412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12" s="13">
        <f t="shared" si="25"/>
        <v>402</v>
      </c>
      <c r="R412" s="13">
        <f>Таблица_основная[[#This Row],[Первая строка массива]]+15</f>
        <v>417</v>
      </c>
    </row>
    <row r="413" spans="1:18" ht="12.75" customHeight="1" x14ac:dyDescent="0.2">
      <c r="A413" s="13">
        <v>1200</v>
      </c>
      <c r="B413" s="28"/>
      <c r="C413" s="27" t="s">
        <v>145</v>
      </c>
      <c r="D413" s="29" t="s">
        <v>101</v>
      </c>
      <c r="E413" s="30">
        <v>44743</v>
      </c>
      <c r="F413" s="13"/>
      <c r="G413" s="4"/>
      <c r="H413" s="32" t="s">
        <v>127</v>
      </c>
      <c r="I413" s="31"/>
      <c r="J413" s="32" t="s">
        <v>128</v>
      </c>
      <c r="K413" s="56"/>
      <c r="L413" s="55" t="s">
        <v>129</v>
      </c>
      <c r="M413" s="56"/>
      <c r="N41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13" s="32" t="str">
        <f>CONCATENATE("F","$",Таблица_основная[[#This Row],[Первая строка массива]])</f>
        <v>F$402</v>
      </c>
      <c r="P413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13" s="13">
        <f t="shared" si="25"/>
        <v>402</v>
      </c>
      <c r="R413" s="13">
        <f>Таблица_основная[[#This Row],[Первая строка массива]]+15</f>
        <v>417</v>
      </c>
    </row>
    <row r="414" spans="1:18" ht="12.75" customHeight="1" x14ac:dyDescent="0.2">
      <c r="A414" s="13">
        <v>1201</v>
      </c>
      <c r="B414" s="28"/>
      <c r="C414" s="27" t="s">
        <v>146</v>
      </c>
      <c r="D414" s="29" t="s">
        <v>101</v>
      </c>
      <c r="E414" s="30">
        <v>44743</v>
      </c>
      <c r="F414" s="13"/>
      <c r="G414" s="4"/>
      <c r="H414" s="32" t="s">
        <v>127</v>
      </c>
      <c r="I414" s="31"/>
      <c r="J414" s="32" t="s">
        <v>128</v>
      </c>
      <c r="K414" s="56"/>
      <c r="L414" s="55" t="s">
        <v>129</v>
      </c>
      <c r="M414" s="56"/>
      <c r="N41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14" s="32" t="str">
        <f>CONCATENATE("F","$",Таблица_основная[[#This Row],[Первая строка массива]])</f>
        <v>F$402</v>
      </c>
      <c r="P414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14" s="13">
        <f t="shared" si="25"/>
        <v>402</v>
      </c>
      <c r="R414" s="13">
        <f>Таблица_основная[[#This Row],[Первая строка массива]]+15</f>
        <v>417</v>
      </c>
    </row>
    <row r="415" spans="1:18" ht="12.75" customHeight="1" x14ac:dyDescent="0.2">
      <c r="A415" s="13">
        <v>1202</v>
      </c>
      <c r="B415" s="28"/>
      <c r="C415" s="27" t="s">
        <v>147</v>
      </c>
      <c r="D415" s="29" t="s">
        <v>101</v>
      </c>
      <c r="E415" s="30">
        <v>44743</v>
      </c>
      <c r="F415" s="13"/>
      <c r="G415" s="4"/>
      <c r="H415" s="32" t="s">
        <v>127</v>
      </c>
      <c r="I415" s="31"/>
      <c r="J415" s="32" t="s">
        <v>128</v>
      </c>
      <c r="K415" s="56"/>
      <c r="L415" s="55" t="s">
        <v>129</v>
      </c>
      <c r="M415" s="56"/>
      <c r="N41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15" s="32" t="str">
        <f>CONCATENATE("F","$",Таблица_основная[[#This Row],[Первая строка массива]])</f>
        <v>F$402</v>
      </c>
      <c r="P415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15" s="13">
        <f t="shared" si="25"/>
        <v>402</v>
      </c>
      <c r="R415" s="13">
        <f>Таблица_основная[[#This Row],[Первая строка массива]]+15</f>
        <v>417</v>
      </c>
    </row>
    <row r="416" spans="1:18" ht="12.75" customHeight="1" x14ac:dyDescent="0.2">
      <c r="A416" s="13">
        <v>1203</v>
      </c>
      <c r="B416" s="28"/>
      <c r="C416" s="27" t="s">
        <v>148</v>
      </c>
      <c r="D416" s="29" t="s">
        <v>101</v>
      </c>
      <c r="E416" s="30">
        <v>44743</v>
      </c>
      <c r="F416" s="13"/>
      <c r="G416" s="4"/>
      <c r="H416" s="32" t="s">
        <v>127</v>
      </c>
      <c r="I416" s="31"/>
      <c r="J416" s="32" t="s">
        <v>128</v>
      </c>
      <c r="K416" s="56"/>
      <c r="L416" s="55" t="s">
        <v>129</v>
      </c>
      <c r="M416" s="56"/>
      <c r="N41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16" s="32" t="str">
        <f>CONCATENATE("F","$",Таблица_основная[[#This Row],[Первая строка массива]])</f>
        <v>F$402</v>
      </c>
      <c r="P416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16" s="13">
        <f t="shared" si="25"/>
        <v>402</v>
      </c>
      <c r="R416" s="13">
        <f>Таблица_основная[[#This Row],[Первая строка массива]]+15</f>
        <v>417</v>
      </c>
    </row>
    <row r="417" spans="1:18" ht="12.75" customHeight="1" x14ac:dyDescent="0.2">
      <c r="A417" s="13">
        <v>1204</v>
      </c>
      <c r="B417" s="28"/>
      <c r="C417" s="27" t="s">
        <v>149</v>
      </c>
      <c r="D417" s="29" t="s">
        <v>101</v>
      </c>
      <c r="E417" s="30">
        <v>44743</v>
      </c>
      <c r="F417" s="13"/>
      <c r="G417" s="4"/>
      <c r="H417" s="32" t="s">
        <v>127</v>
      </c>
      <c r="I417" s="31"/>
      <c r="J417" s="32" t="s">
        <v>128</v>
      </c>
      <c r="K417" s="56"/>
      <c r="L417" s="55" t="s">
        <v>129</v>
      </c>
      <c r="M417" s="56"/>
      <c r="N41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17" s="32" t="str">
        <f>CONCATENATE("F","$",Таблица_основная[[#This Row],[Первая строка массива]])</f>
        <v>F$402</v>
      </c>
      <c r="P417" s="32" t="str">
        <f>CONCATENATE("F","$",Таблица_основная[[#This Row],[Первая строка массива]],":","F","$",Таблица_основная[[#This Row],[Последняя строка моссива]])</f>
        <v>F$402:F$417</v>
      </c>
      <c r="Q417" s="13">
        <f t="shared" si="25"/>
        <v>402</v>
      </c>
      <c r="R417" s="13">
        <f>Таблица_основная[[#This Row],[Первая строка массива]]+15</f>
        <v>417</v>
      </c>
    </row>
    <row r="418" spans="1:18" ht="12.75" customHeight="1" x14ac:dyDescent="0.2">
      <c r="A418" s="13">
        <v>1233</v>
      </c>
      <c r="B418" s="28"/>
      <c r="C418" s="27" t="s">
        <v>134</v>
      </c>
      <c r="D418" s="29" t="s">
        <v>102</v>
      </c>
      <c r="E418" s="30">
        <v>44743</v>
      </c>
      <c r="F418" s="13"/>
      <c r="G418" s="4"/>
      <c r="H418" s="32" t="s">
        <v>127</v>
      </c>
      <c r="I418" s="31"/>
      <c r="J418" s="32" t="s">
        <v>128</v>
      </c>
      <c r="K418" s="56"/>
      <c r="L418" s="55" t="s">
        <v>129</v>
      </c>
      <c r="M418" s="56"/>
      <c r="N41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18" s="32" t="str">
        <f>CONCATENATE("F","$",Таблица_основная[[#This Row],[Первая строка массива]])</f>
        <v>F$418</v>
      </c>
      <c r="P418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18" s="63">
        <f>ROW()</f>
        <v>418</v>
      </c>
      <c r="R418" s="13">
        <f>Таблица_основная[[#This Row],[Первая строка массива]]+15</f>
        <v>433</v>
      </c>
    </row>
    <row r="419" spans="1:18" ht="12.75" customHeight="1" x14ac:dyDescent="0.2">
      <c r="A419" s="13">
        <v>1234</v>
      </c>
      <c r="B419" s="28"/>
      <c r="C419" s="27" t="s">
        <v>135</v>
      </c>
      <c r="D419" s="29" t="s">
        <v>102</v>
      </c>
      <c r="E419" s="30">
        <v>44743</v>
      </c>
      <c r="F419" s="13"/>
      <c r="G419" s="4"/>
      <c r="H419" s="32" t="s">
        <v>127</v>
      </c>
      <c r="I419" s="31"/>
      <c r="J419" s="32" t="s">
        <v>128</v>
      </c>
      <c r="K419" s="56"/>
      <c r="L419" s="55" t="s">
        <v>129</v>
      </c>
      <c r="M419" s="56"/>
      <c r="N41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19" s="32" t="str">
        <f>CONCATENATE("F","$",Таблица_основная[[#This Row],[Первая строка массива]])</f>
        <v>F$418</v>
      </c>
      <c r="P419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19" s="13">
        <f t="shared" ref="Q419:Q433" si="26">Q418</f>
        <v>418</v>
      </c>
      <c r="R419" s="13">
        <f>Таблица_основная[[#This Row],[Первая строка массива]]+15</f>
        <v>433</v>
      </c>
    </row>
    <row r="420" spans="1:18" ht="12.75" customHeight="1" x14ac:dyDescent="0.2">
      <c r="A420" s="13">
        <v>1235</v>
      </c>
      <c r="B420" s="28"/>
      <c r="C420" s="27" t="s">
        <v>136</v>
      </c>
      <c r="D420" s="29" t="s">
        <v>102</v>
      </c>
      <c r="E420" s="30">
        <v>44743</v>
      </c>
      <c r="F420" s="13"/>
      <c r="G420" s="4"/>
      <c r="H420" s="32" t="s">
        <v>127</v>
      </c>
      <c r="I420" s="31"/>
      <c r="J420" s="32" t="s">
        <v>128</v>
      </c>
      <c r="K420" s="56"/>
      <c r="L420" s="55" t="s">
        <v>129</v>
      </c>
      <c r="M420" s="56"/>
      <c r="N42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20" s="32" t="str">
        <f>CONCATENATE("F","$",Таблица_основная[[#This Row],[Первая строка массива]])</f>
        <v>F$418</v>
      </c>
      <c r="P420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20" s="13">
        <f t="shared" si="26"/>
        <v>418</v>
      </c>
      <c r="R420" s="13">
        <f>Таблица_основная[[#This Row],[Первая строка массива]]+15</f>
        <v>433</v>
      </c>
    </row>
    <row r="421" spans="1:18" ht="12.75" customHeight="1" x14ac:dyDescent="0.2">
      <c r="A421" s="13">
        <v>1236</v>
      </c>
      <c r="B421" s="28"/>
      <c r="C421" s="27" t="s">
        <v>137</v>
      </c>
      <c r="D421" s="29" t="s">
        <v>102</v>
      </c>
      <c r="E421" s="30">
        <v>44743</v>
      </c>
      <c r="F421" s="13"/>
      <c r="G421" s="4"/>
      <c r="H421" s="32" t="s">
        <v>127</v>
      </c>
      <c r="I421" s="31"/>
      <c r="J421" s="32" t="s">
        <v>128</v>
      </c>
      <c r="K421" s="56"/>
      <c r="L421" s="55" t="s">
        <v>129</v>
      </c>
      <c r="M421" s="56"/>
      <c r="N42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21" s="32" t="str">
        <f>CONCATENATE("F","$",Таблица_основная[[#This Row],[Первая строка массива]])</f>
        <v>F$418</v>
      </c>
      <c r="P421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21" s="13">
        <f t="shared" si="26"/>
        <v>418</v>
      </c>
      <c r="R421" s="13">
        <f>Таблица_основная[[#This Row],[Первая строка массива]]+15</f>
        <v>433</v>
      </c>
    </row>
    <row r="422" spans="1:18" ht="12.75" customHeight="1" x14ac:dyDescent="0.2">
      <c r="A422" s="13">
        <v>1237</v>
      </c>
      <c r="B422" s="28"/>
      <c r="C422" s="27" t="s">
        <v>138</v>
      </c>
      <c r="D422" s="29" t="s">
        <v>102</v>
      </c>
      <c r="E422" s="30">
        <v>44743</v>
      </c>
      <c r="F422" s="13"/>
      <c r="G422" s="4"/>
      <c r="H422" s="32" t="s">
        <v>127</v>
      </c>
      <c r="I422" s="31"/>
      <c r="J422" s="32" t="s">
        <v>128</v>
      </c>
      <c r="K422" s="56"/>
      <c r="L422" s="55" t="s">
        <v>129</v>
      </c>
      <c r="M422" s="56"/>
      <c r="N42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22" s="32" t="str">
        <f>CONCATENATE("F","$",Таблица_основная[[#This Row],[Первая строка массива]])</f>
        <v>F$418</v>
      </c>
      <c r="P422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22" s="13">
        <f t="shared" si="26"/>
        <v>418</v>
      </c>
      <c r="R422" s="13">
        <f>Таблица_основная[[#This Row],[Первая строка массива]]+15</f>
        <v>433</v>
      </c>
    </row>
    <row r="423" spans="1:18" ht="12.75" customHeight="1" x14ac:dyDescent="0.2">
      <c r="A423" s="13">
        <v>1238</v>
      </c>
      <c r="B423" s="28"/>
      <c r="C423" s="27" t="s">
        <v>139</v>
      </c>
      <c r="D423" s="29" t="s">
        <v>102</v>
      </c>
      <c r="E423" s="30">
        <v>44743</v>
      </c>
      <c r="F423" s="13"/>
      <c r="G423" s="4"/>
      <c r="H423" s="32" t="s">
        <v>127</v>
      </c>
      <c r="I423" s="31"/>
      <c r="J423" s="32" t="s">
        <v>128</v>
      </c>
      <c r="K423" s="56"/>
      <c r="L423" s="55" t="s">
        <v>129</v>
      </c>
      <c r="M423" s="56"/>
      <c r="N42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23" s="32" t="str">
        <f>CONCATENATE("F","$",Таблица_основная[[#This Row],[Первая строка массива]])</f>
        <v>F$418</v>
      </c>
      <c r="P423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23" s="13">
        <f t="shared" si="26"/>
        <v>418</v>
      </c>
      <c r="R423" s="13">
        <f>Таблица_основная[[#This Row],[Первая строка массива]]+15</f>
        <v>433</v>
      </c>
    </row>
    <row r="424" spans="1:18" ht="12.75" customHeight="1" x14ac:dyDescent="0.2">
      <c r="A424" s="13">
        <v>1239</v>
      </c>
      <c r="B424" s="28"/>
      <c r="C424" s="27" t="s">
        <v>140</v>
      </c>
      <c r="D424" s="29" t="s">
        <v>102</v>
      </c>
      <c r="E424" s="30">
        <v>44743</v>
      </c>
      <c r="F424" s="13"/>
      <c r="G424" s="4"/>
      <c r="H424" s="32" t="s">
        <v>127</v>
      </c>
      <c r="I424" s="31"/>
      <c r="J424" s="32" t="s">
        <v>128</v>
      </c>
      <c r="K424" s="56"/>
      <c r="L424" s="55" t="s">
        <v>129</v>
      </c>
      <c r="M424" s="56"/>
      <c r="N42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24" s="32" t="str">
        <f>CONCATENATE("F","$",Таблица_основная[[#This Row],[Первая строка массива]])</f>
        <v>F$418</v>
      </c>
      <c r="P424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24" s="13">
        <f t="shared" si="26"/>
        <v>418</v>
      </c>
      <c r="R424" s="13">
        <f>Таблица_основная[[#This Row],[Первая строка массива]]+15</f>
        <v>433</v>
      </c>
    </row>
    <row r="425" spans="1:18" ht="12.75" customHeight="1" x14ac:dyDescent="0.2">
      <c r="A425" s="13">
        <v>1240</v>
      </c>
      <c r="B425" s="28"/>
      <c r="C425" s="27" t="s">
        <v>141</v>
      </c>
      <c r="D425" s="29" t="s">
        <v>102</v>
      </c>
      <c r="E425" s="30">
        <v>44743</v>
      </c>
      <c r="F425" s="13"/>
      <c r="G425" s="4"/>
      <c r="H425" s="32" t="s">
        <v>127</v>
      </c>
      <c r="I425" s="31"/>
      <c r="J425" s="32" t="s">
        <v>128</v>
      </c>
      <c r="K425" s="56"/>
      <c r="L425" s="55" t="s">
        <v>129</v>
      </c>
      <c r="M425" s="56"/>
      <c r="N42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25" s="32" t="str">
        <f>CONCATENATE("F","$",Таблица_основная[[#This Row],[Первая строка массива]])</f>
        <v>F$418</v>
      </c>
      <c r="P425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25" s="13">
        <f t="shared" si="26"/>
        <v>418</v>
      </c>
      <c r="R425" s="13">
        <f>Таблица_основная[[#This Row],[Первая строка массива]]+15</f>
        <v>433</v>
      </c>
    </row>
    <row r="426" spans="1:18" ht="12.75" customHeight="1" x14ac:dyDescent="0.2">
      <c r="A426" s="13">
        <v>1241</v>
      </c>
      <c r="B426" s="28"/>
      <c r="C426" s="27" t="s">
        <v>142</v>
      </c>
      <c r="D426" s="29" t="s">
        <v>102</v>
      </c>
      <c r="E426" s="30">
        <v>44743</v>
      </c>
      <c r="F426" s="13"/>
      <c r="G426" s="4"/>
      <c r="H426" s="32" t="s">
        <v>127</v>
      </c>
      <c r="I426" s="31"/>
      <c r="J426" s="32" t="s">
        <v>128</v>
      </c>
      <c r="K426" s="56"/>
      <c r="L426" s="55" t="s">
        <v>129</v>
      </c>
      <c r="M426" s="56"/>
      <c r="N42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26" s="32" t="str">
        <f>CONCATENATE("F","$",Таблица_основная[[#This Row],[Первая строка массива]])</f>
        <v>F$418</v>
      </c>
      <c r="P426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26" s="13">
        <f t="shared" si="26"/>
        <v>418</v>
      </c>
      <c r="R426" s="13">
        <f>Таблица_основная[[#This Row],[Первая строка массива]]+15</f>
        <v>433</v>
      </c>
    </row>
    <row r="427" spans="1:18" ht="12.75" customHeight="1" x14ac:dyDescent="0.2">
      <c r="A427" s="13">
        <v>1242</v>
      </c>
      <c r="B427" s="28"/>
      <c r="C427" s="27" t="s">
        <v>143</v>
      </c>
      <c r="D427" s="29" t="s">
        <v>102</v>
      </c>
      <c r="E427" s="30">
        <v>44743</v>
      </c>
      <c r="F427" s="13"/>
      <c r="G427" s="4"/>
      <c r="H427" s="32" t="s">
        <v>127</v>
      </c>
      <c r="I427" s="31"/>
      <c r="J427" s="32" t="s">
        <v>128</v>
      </c>
      <c r="K427" s="56"/>
      <c r="L427" s="55" t="s">
        <v>129</v>
      </c>
      <c r="M427" s="56"/>
      <c r="N42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27" s="32" t="str">
        <f>CONCATENATE("F","$",Таблица_основная[[#This Row],[Первая строка массива]])</f>
        <v>F$418</v>
      </c>
      <c r="P427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27" s="13">
        <f t="shared" si="26"/>
        <v>418</v>
      </c>
      <c r="R427" s="13">
        <f>Таблица_основная[[#This Row],[Первая строка массива]]+15</f>
        <v>433</v>
      </c>
    </row>
    <row r="428" spans="1:18" ht="12.75" customHeight="1" x14ac:dyDescent="0.2">
      <c r="A428" s="13">
        <v>1243</v>
      </c>
      <c r="B428" s="28"/>
      <c r="C428" s="27" t="s">
        <v>144</v>
      </c>
      <c r="D428" s="29" t="s">
        <v>102</v>
      </c>
      <c r="E428" s="30">
        <v>44743</v>
      </c>
      <c r="F428" s="13"/>
      <c r="G428" s="4"/>
      <c r="H428" s="32" t="s">
        <v>127</v>
      </c>
      <c r="I428" s="31"/>
      <c r="J428" s="32" t="s">
        <v>128</v>
      </c>
      <c r="K428" s="56"/>
      <c r="L428" s="55" t="s">
        <v>129</v>
      </c>
      <c r="M428" s="56"/>
      <c r="N42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28" s="32" t="str">
        <f>CONCATENATE("F","$",Таблица_основная[[#This Row],[Первая строка массива]])</f>
        <v>F$418</v>
      </c>
      <c r="P428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28" s="13">
        <f t="shared" si="26"/>
        <v>418</v>
      </c>
      <c r="R428" s="13">
        <f>Таблица_основная[[#This Row],[Первая строка массива]]+15</f>
        <v>433</v>
      </c>
    </row>
    <row r="429" spans="1:18" ht="12.75" customHeight="1" x14ac:dyDescent="0.2">
      <c r="A429" s="13">
        <v>1244</v>
      </c>
      <c r="B429" s="28"/>
      <c r="C429" s="27" t="s">
        <v>145</v>
      </c>
      <c r="D429" s="29" t="s">
        <v>102</v>
      </c>
      <c r="E429" s="30">
        <v>44743</v>
      </c>
      <c r="F429" s="13"/>
      <c r="G429" s="4"/>
      <c r="H429" s="32" t="s">
        <v>127</v>
      </c>
      <c r="I429" s="31"/>
      <c r="J429" s="32" t="s">
        <v>128</v>
      </c>
      <c r="K429" s="56"/>
      <c r="L429" s="55" t="s">
        <v>129</v>
      </c>
      <c r="M429" s="56"/>
      <c r="N42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29" s="32" t="str">
        <f>CONCATENATE("F","$",Таблица_основная[[#This Row],[Первая строка массива]])</f>
        <v>F$418</v>
      </c>
      <c r="P429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29" s="13">
        <f t="shared" si="26"/>
        <v>418</v>
      </c>
      <c r="R429" s="13">
        <f>Таблица_основная[[#This Row],[Первая строка массива]]+15</f>
        <v>433</v>
      </c>
    </row>
    <row r="430" spans="1:18" ht="12.75" customHeight="1" x14ac:dyDescent="0.2">
      <c r="A430" s="13">
        <v>1245</v>
      </c>
      <c r="B430" s="28"/>
      <c r="C430" s="27" t="s">
        <v>146</v>
      </c>
      <c r="D430" s="29" t="s">
        <v>102</v>
      </c>
      <c r="E430" s="30">
        <v>44743</v>
      </c>
      <c r="F430" s="13"/>
      <c r="G430" s="4"/>
      <c r="H430" s="32" t="s">
        <v>127</v>
      </c>
      <c r="I430" s="31"/>
      <c r="J430" s="32" t="s">
        <v>128</v>
      </c>
      <c r="K430" s="56"/>
      <c r="L430" s="55" t="s">
        <v>129</v>
      </c>
      <c r="M430" s="56"/>
      <c r="N43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30" s="32" t="str">
        <f>CONCATENATE("F","$",Таблица_основная[[#This Row],[Первая строка массива]])</f>
        <v>F$418</v>
      </c>
      <c r="P430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30" s="13">
        <f t="shared" si="26"/>
        <v>418</v>
      </c>
      <c r="R430" s="13">
        <f>Таблица_основная[[#This Row],[Первая строка массива]]+15</f>
        <v>433</v>
      </c>
    </row>
    <row r="431" spans="1:18" ht="12.75" customHeight="1" x14ac:dyDescent="0.2">
      <c r="A431" s="13">
        <v>1246</v>
      </c>
      <c r="B431" s="28"/>
      <c r="C431" s="27" t="s">
        <v>147</v>
      </c>
      <c r="D431" s="29" t="s">
        <v>102</v>
      </c>
      <c r="E431" s="30">
        <v>44743</v>
      </c>
      <c r="F431" s="13"/>
      <c r="G431" s="4"/>
      <c r="H431" s="32" t="s">
        <v>127</v>
      </c>
      <c r="I431" s="31"/>
      <c r="J431" s="32" t="s">
        <v>128</v>
      </c>
      <c r="K431" s="56"/>
      <c r="L431" s="55" t="s">
        <v>129</v>
      </c>
      <c r="M431" s="56"/>
      <c r="N43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31" s="32" t="str">
        <f>CONCATENATE("F","$",Таблица_основная[[#This Row],[Первая строка массива]])</f>
        <v>F$418</v>
      </c>
      <c r="P431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31" s="13">
        <f t="shared" si="26"/>
        <v>418</v>
      </c>
      <c r="R431" s="13">
        <f>Таблица_основная[[#This Row],[Первая строка массива]]+15</f>
        <v>433</v>
      </c>
    </row>
    <row r="432" spans="1:18" ht="12.75" customHeight="1" x14ac:dyDescent="0.2">
      <c r="A432" s="13">
        <v>1247</v>
      </c>
      <c r="B432" s="28"/>
      <c r="C432" s="27" t="s">
        <v>148</v>
      </c>
      <c r="D432" s="29" t="s">
        <v>102</v>
      </c>
      <c r="E432" s="30">
        <v>44743</v>
      </c>
      <c r="F432" s="13"/>
      <c r="G432" s="4"/>
      <c r="H432" s="32" t="s">
        <v>127</v>
      </c>
      <c r="I432" s="31"/>
      <c r="J432" s="32" t="s">
        <v>128</v>
      </c>
      <c r="K432" s="56"/>
      <c r="L432" s="55" t="s">
        <v>129</v>
      </c>
      <c r="M432" s="56"/>
      <c r="N43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32" s="32" t="str">
        <f>CONCATENATE("F","$",Таблица_основная[[#This Row],[Первая строка массива]])</f>
        <v>F$418</v>
      </c>
      <c r="P432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32" s="13">
        <f t="shared" si="26"/>
        <v>418</v>
      </c>
      <c r="R432" s="13">
        <f>Таблица_основная[[#This Row],[Первая строка массива]]+15</f>
        <v>433</v>
      </c>
    </row>
    <row r="433" spans="1:18" ht="12.75" customHeight="1" x14ac:dyDescent="0.2">
      <c r="A433" s="13">
        <v>1248</v>
      </c>
      <c r="B433" s="28"/>
      <c r="C433" s="27" t="s">
        <v>149</v>
      </c>
      <c r="D433" s="29" t="s">
        <v>102</v>
      </c>
      <c r="E433" s="30">
        <v>44743</v>
      </c>
      <c r="F433" s="13"/>
      <c r="G433" s="4"/>
      <c r="H433" s="32" t="s">
        <v>127</v>
      </c>
      <c r="I433" s="31"/>
      <c r="J433" s="32" t="s">
        <v>128</v>
      </c>
      <c r="K433" s="56"/>
      <c r="L433" s="55" t="s">
        <v>129</v>
      </c>
      <c r="M433" s="56"/>
      <c r="N43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33" s="32" t="str">
        <f>CONCATENATE("F","$",Таблица_основная[[#This Row],[Первая строка массива]])</f>
        <v>F$418</v>
      </c>
      <c r="P433" s="32" t="str">
        <f>CONCATENATE("F","$",Таблица_основная[[#This Row],[Первая строка массива]],":","F","$",Таблица_основная[[#This Row],[Последняя строка моссива]])</f>
        <v>F$418:F$433</v>
      </c>
      <c r="Q433" s="13">
        <f t="shared" si="26"/>
        <v>418</v>
      </c>
      <c r="R433" s="13">
        <f>Таблица_основная[[#This Row],[Первая строка массива]]+15</f>
        <v>433</v>
      </c>
    </row>
    <row r="434" spans="1:18" ht="12.75" customHeight="1" x14ac:dyDescent="0.2">
      <c r="A434" s="13">
        <v>1277</v>
      </c>
      <c r="B434" s="28"/>
      <c r="C434" s="27" t="s">
        <v>134</v>
      </c>
      <c r="D434" s="29" t="s">
        <v>49</v>
      </c>
      <c r="E434" s="30">
        <v>44743</v>
      </c>
      <c r="F434" s="13"/>
      <c r="G434" s="4"/>
      <c r="H434" s="32" t="s">
        <v>127</v>
      </c>
      <c r="I434" s="31"/>
      <c r="J434" s="32" t="s">
        <v>128</v>
      </c>
      <c r="K434" s="56"/>
      <c r="L434" s="55" t="s">
        <v>129</v>
      </c>
      <c r="M434" s="56"/>
      <c r="N43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34" s="32" t="str">
        <f>CONCATENATE("F","$",Таблица_основная[[#This Row],[Первая строка массива]])</f>
        <v>F$434</v>
      </c>
      <c r="P434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34" s="63">
        <f>ROW()</f>
        <v>434</v>
      </c>
      <c r="R434" s="13">
        <f>Таблица_основная[[#This Row],[Первая строка массива]]+15</f>
        <v>449</v>
      </c>
    </row>
    <row r="435" spans="1:18" ht="12.75" customHeight="1" x14ac:dyDescent="0.2">
      <c r="A435" s="13">
        <v>1278</v>
      </c>
      <c r="B435" s="28"/>
      <c r="C435" s="27" t="s">
        <v>135</v>
      </c>
      <c r="D435" s="29" t="s">
        <v>49</v>
      </c>
      <c r="E435" s="30">
        <v>44743</v>
      </c>
      <c r="F435" s="13"/>
      <c r="G435" s="4"/>
      <c r="H435" s="32" t="s">
        <v>127</v>
      </c>
      <c r="I435" s="31"/>
      <c r="J435" s="32" t="s">
        <v>128</v>
      </c>
      <c r="K435" s="56"/>
      <c r="L435" s="55" t="s">
        <v>129</v>
      </c>
      <c r="M435" s="56"/>
      <c r="N43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35" s="32" t="str">
        <f>CONCATENATE("F","$",Таблица_основная[[#This Row],[Первая строка массива]])</f>
        <v>F$434</v>
      </c>
      <c r="P435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35" s="13">
        <f t="shared" ref="Q435:Q449" si="27">Q434</f>
        <v>434</v>
      </c>
      <c r="R435" s="13">
        <f>Таблица_основная[[#This Row],[Первая строка массива]]+15</f>
        <v>449</v>
      </c>
    </row>
    <row r="436" spans="1:18" ht="12.75" customHeight="1" x14ac:dyDescent="0.2">
      <c r="A436" s="13">
        <v>1279</v>
      </c>
      <c r="B436" s="28"/>
      <c r="C436" s="27" t="s">
        <v>136</v>
      </c>
      <c r="D436" s="29" t="s">
        <v>49</v>
      </c>
      <c r="E436" s="30">
        <v>44743</v>
      </c>
      <c r="F436" s="13"/>
      <c r="G436" s="4"/>
      <c r="H436" s="32" t="s">
        <v>127</v>
      </c>
      <c r="I436" s="31"/>
      <c r="J436" s="32" t="s">
        <v>128</v>
      </c>
      <c r="K436" s="56"/>
      <c r="L436" s="55" t="s">
        <v>129</v>
      </c>
      <c r="M436" s="56"/>
      <c r="N43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36" s="32" t="str">
        <f>CONCATENATE("F","$",Таблица_основная[[#This Row],[Первая строка массива]])</f>
        <v>F$434</v>
      </c>
      <c r="P436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36" s="13">
        <f t="shared" si="27"/>
        <v>434</v>
      </c>
      <c r="R436" s="13">
        <f>Таблица_основная[[#This Row],[Первая строка массива]]+15</f>
        <v>449</v>
      </c>
    </row>
    <row r="437" spans="1:18" ht="12.75" customHeight="1" x14ac:dyDescent="0.2">
      <c r="A437" s="13">
        <v>1280</v>
      </c>
      <c r="B437" s="28"/>
      <c r="C437" s="27" t="s">
        <v>137</v>
      </c>
      <c r="D437" s="29" t="s">
        <v>49</v>
      </c>
      <c r="E437" s="30">
        <v>44743</v>
      </c>
      <c r="F437" s="13"/>
      <c r="G437" s="4"/>
      <c r="H437" s="32" t="s">
        <v>127</v>
      </c>
      <c r="I437" s="31"/>
      <c r="J437" s="32" t="s">
        <v>128</v>
      </c>
      <c r="K437" s="56"/>
      <c r="L437" s="55" t="s">
        <v>129</v>
      </c>
      <c r="M437" s="56"/>
      <c r="N43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37" s="32" t="str">
        <f>CONCATENATE("F","$",Таблица_основная[[#This Row],[Первая строка массива]])</f>
        <v>F$434</v>
      </c>
      <c r="P437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37" s="13">
        <f t="shared" si="27"/>
        <v>434</v>
      </c>
      <c r="R437" s="13">
        <f>Таблица_основная[[#This Row],[Первая строка массива]]+15</f>
        <v>449</v>
      </c>
    </row>
    <row r="438" spans="1:18" ht="12.75" customHeight="1" x14ac:dyDescent="0.2">
      <c r="A438" s="13">
        <v>1281</v>
      </c>
      <c r="B438" s="28"/>
      <c r="C438" s="27" t="s">
        <v>138</v>
      </c>
      <c r="D438" s="29" t="s">
        <v>49</v>
      </c>
      <c r="E438" s="30">
        <v>44743</v>
      </c>
      <c r="F438" s="13"/>
      <c r="G438" s="4"/>
      <c r="H438" s="32" t="s">
        <v>127</v>
      </c>
      <c r="I438" s="31"/>
      <c r="J438" s="32" t="s">
        <v>128</v>
      </c>
      <c r="K438" s="56"/>
      <c r="L438" s="55" t="s">
        <v>129</v>
      </c>
      <c r="M438" s="56"/>
      <c r="N43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38" s="32" t="str">
        <f>CONCATENATE("F","$",Таблица_основная[[#This Row],[Первая строка массива]])</f>
        <v>F$434</v>
      </c>
      <c r="P438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38" s="13">
        <f t="shared" si="27"/>
        <v>434</v>
      </c>
      <c r="R438" s="13">
        <f>Таблица_основная[[#This Row],[Первая строка массива]]+15</f>
        <v>449</v>
      </c>
    </row>
    <row r="439" spans="1:18" ht="12.75" customHeight="1" x14ac:dyDescent="0.2">
      <c r="A439" s="13">
        <v>1282</v>
      </c>
      <c r="B439" s="28"/>
      <c r="C439" s="27" t="s">
        <v>139</v>
      </c>
      <c r="D439" s="29" t="s">
        <v>49</v>
      </c>
      <c r="E439" s="30">
        <v>44743</v>
      </c>
      <c r="F439" s="13"/>
      <c r="G439" s="4"/>
      <c r="H439" s="32" t="s">
        <v>127</v>
      </c>
      <c r="I439" s="31"/>
      <c r="J439" s="32" t="s">
        <v>128</v>
      </c>
      <c r="K439" s="56"/>
      <c r="L439" s="55" t="s">
        <v>129</v>
      </c>
      <c r="M439" s="56"/>
      <c r="N43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39" s="32" t="str">
        <f>CONCATENATE("F","$",Таблица_основная[[#This Row],[Первая строка массива]])</f>
        <v>F$434</v>
      </c>
      <c r="P439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39" s="13">
        <f t="shared" si="27"/>
        <v>434</v>
      </c>
      <c r="R439" s="13">
        <f>Таблица_основная[[#This Row],[Первая строка массива]]+15</f>
        <v>449</v>
      </c>
    </row>
    <row r="440" spans="1:18" ht="12.75" customHeight="1" x14ac:dyDescent="0.2">
      <c r="A440" s="13">
        <v>1283</v>
      </c>
      <c r="B440" s="28"/>
      <c r="C440" s="27" t="s">
        <v>140</v>
      </c>
      <c r="D440" s="29" t="s">
        <v>49</v>
      </c>
      <c r="E440" s="30">
        <v>44743</v>
      </c>
      <c r="F440" s="13"/>
      <c r="G440" s="4"/>
      <c r="H440" s="32" t="s">
        <v>127</v>
      </c>
      <c r="I440" s="31"/>
      <c r="J440" s="32" t="s">
        <v>128</v>
      </c>
      <c r="K440" s="56"/>
      <c r="L440" s="55" t="s">
        <v>129</v>
      </c>
      <c r="M440" s="56"/>
      <c r="N44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40" s="32" t="str">
        <f>CONCATENATE("F","$",Таблица_основная[[#This Row],[Первая строка массива]])</f>
        <v>F$434</v>
      </c>
      <c r="P440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40" s="13">
        <f t="shared" si="27"/>
        <v>434</v>
      </c>
      <c r="R440" s="13">
        <f>Таблица_основная[[#This Row],[Первая строка массива]]+15</f>
        <v>449</v>
      </c>
    </row>
    <row r="441" spans="1:18" ht="12.75" customHeight="1" x14ac:dyDescent="0.2">
      <c r="A441" s="13">
        <v>1284</v>
      </c>
      <c r="B441" s="28"/>
      <c r="C441" s="27" t="s">
        <v>141</v>
      </c>
      <c r="D441" s="29" t="s">
        <v>49</v>
      </c>
      <c r="E441" s="30">
        <v>44743</v>
      </c>
      <c r="F441" s="13"/>
      <c r="G441" s="4"/>
      <c r="H441" s="32" t="s">
        <v>127</v>
      </c>
      <c r="I441" s="31"/>
      <c r="J441" s="32" t="s">
        <v>128</v>
      </c>
      <c r="K441" s="56"/>
      <c r="L441" s="55" t="s">
        <v>129</v>
      </c>
      <c r="M441" s="56"/>
      <c r="N44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41" s="32" t="str">
        <f>CONCATENATE("F","$",Таблица_основная[[#This Row],[Первая строка массива]])</f>
        <v>F$434</v>
      </c>
      <c r="P441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41" s="13">
        <f t="shared" si="27"/>
        <v>434</v>
      </c>
      <c r="R441" s="13">
        <f>Таблица_основная[[#This Row],[Первая строка массива]]+15</f>
        <v>449</v>
      </c>
    </row>
    <row r="442" spans="1:18" ht="12.75" customHeight="1" x14ac:dyDescent="0.2">
      <c r="A442" s="13">
        <v>1285</v>
      </c>
      <c r="B442" s="28"/>
      <c r="C442" s="27" t="s">
        <v>142</v>
      </c>
      <c r="D442" s="29" t="s">
        <v>49</v>
      </c>
      <c r="E442" s="30">
        <v>44743</v>
      </c>
      <c r="F442" s="13"/>
      <c r="G442" s="4"/>
      <c r="H442" s="32" t="s">
        <v>127</v>
      </c>
      <c r="I442" s="31"/>
      <c r="J442" s="32" t="s">
        <v>128</v>
      </c>
      <c r="K442" s="56"/>
      <c r="L442" s="55" t="s">
        <v>129</v>
      </c>
      <c r="M442" s="56"/>
      <c r="N44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42" s="32" t="str">
        <f>CONCATENATE("F","$",Таблица_основная[[#This Row],[Первая строка массива]])</f>
        <v>F$434</v>
      </c>
      <c r="P442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42" s="13">
        <f t="shared" si="27"/>
        <v>434</v>
      </c>
      <c r="R442" s="13">
        <f>Таблица_основная[[#This Row],[Первая строка массива]]+15</f>
        <v>449</v>
      </c>
    </row>
    <row r="443" spans="1:18" ht="12.75" customHeight="1" x14ac:dyDescent="0.2">
      <c r="A443" s="13">
        <v>1286</v>
      </c>
      <c r="B443" s="28"/>
      <c r="C443" s="27" t="s">
        <v>143</v>
      </c>
      <c r="D443" s="29" t="s">
        <v>49</v>
      </c>
      <c r="E443" s="30">
        <v>44743</v>
      </c>
      <c r="F443" s="13"/>
      <c r="G443" s="4"/>
      <c r="H443" s="32" t="s">
        <v>127</v>
      </c>
      <c r="I443" s="31"/>
      <c r="J443" s="32" t="s">
        <v>128</v>
      </c>
      <c r="K443" s="56"/>
      <c r="L443" s="55" t="s">
        <v>129</v>
      </c>
      <c r="M443" s="56"/>
      <c r="N44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43" s="32" t="str">
        <f>CONCATENATE("F","$",Таблица_основная[[#This Row],[Первая строка массива]])</f>
        <v>F$434</v>
      </c>
      <c r="P443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43" s="13">
        <f t="shared" si="27"/>
        <v>434</v>
      </c>
      <c r="R443" s="13">
        <f>Таблица_основная[[#This Row],[Первая строка массива]]+15</f>
        <v>449</v>
      </c>
    </row>
    <row r="444" spans="1:18" ht="12.75" customHeight="1" x14ac:dyDescent="0.2">
      <c r="A444" s="13">
        <v>1287</v>
      </c>
      <c r="B444" s="28"/>
      <c r="C444" s="27" t="s">
        <v>144</v>
      </c>
      <c r="D444" s="29" t="s">
        <v>49</v>
      </c>
      <c r="E444" s="30">
        <v>44743</v>
      </c>
      <c r="F444" s="13"/>
      <c r="G444" s="4"/>
      <c r="H444" s="32" t="s">
        <v>127</v>
      </c>
      <c r="I444" s="31"/>
      <c r="J444" s="32" t="s">
        <v>128</v>
      </c>
      <c r="K444" s="56"/>
      <c r="L444" s="55" t="s">
        <v>129</v>
      </c>
      <c r="M444" s="56"/>
      <c r="N44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44" s="32" t="str">
        <f>CONCATENATE("F","$",Таблица_основная[[#This Row],[Первая строка массива]])</f>
        <v>F$434</v>
      </c>
      <c r="P444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44" s="13">
        <f t="shared" si="27"/>
        <v>434</v>
      </c>
      <c r="R444" s="13">
        <f>Таблица_основная[[#This Row],[Первая строка массива]]+15</f>
        <v>449</v>
      </c>
    </row>
    <row r="445" spans="1:18" ht="12.75" customHeight="1" x14ac:dyDescent="0.2">
      <c r="A445" s="13">
        <v>1288</v>
      </c>
      <c r="B445" s="28"/>
      <c r="C445" s="27" t="s">
        <v>145</v>
      </c>
      <c r="D445" s="29" t="s">
        <v>49</v>
      </c>
      <c r="E445" s="30">
        <v>44743</v>
      </c>
      <c r="F445" s="13"/>
      <c r="G445" s="4"/>
      <c r="H445" s="32" t="s">
        <v>127</v>
      </c>
      <c r="I445" s="31"/>
      <c r="J445" s="32" t="s">
        <v>128</v>
      </c>
      <c r="K445" s="56"/>
      <c r="L445" s="55" t="s">
        <v>129</v>
      </c>
      <c r="M445" s="56"/>
      <c r="N44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45" s="32" t="str">
        <f>CONCATENATE("F","$",Таблица_основная[[#This Row],[Первая строка массива]])</f>
        <v>F$434</v>
      </c>
      <c r="P445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45" s="13">
        <f t="shared" si="27"/>
        <v>434</v>
      </c>
      <c r="R445" s="13">
        <f>Таблица_основная[[#This Row],[Первая строка массива]]+15</f>
        <v>449</v>
      </c>
    </row>
    <row r="446" spans="1:18" ht="12.75" customHeight="1" x14ac:dyDescent="0.2">
      <c r="A446" s="13">
        <v>1289</v>
      </c>
      <c r="B446" s="28"/>
      <c r="C446" s="27" t="s">
        <v>146</v>
      </c>
      <c r="D446" s="29" t="s">
        <v>49</v>
      </c>
      <c r="E446" s="30">
        <v>44743</v>
      </c>
      <c r="F446" s="13"/>
      <c r="G446" s="4"/>
      <c r="H446" s="32" t="s">
        <v>127</v>
      </c>
      <c r="I446" s="31"/>
      <c r="J446" s="32" t="s">
        <v>128</v>
      </c>
      <c r="K446" s="56"/>
      <c r="L446" s="55" t="s">
        <v>129</v>
      </c>
      <c r="M446" s="56"/>
      <c r="N44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46" s="32" t="str">
        <f>CONCATENATE("F","$",Таблица_основная[[#This Row],[Первая строка массива]])</f>
        <v>F$434</v>
      </c>
      <c r="P446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46" s="13">
        <f t="shared" si="27"/>
        <v>434</v>
      </c>
      <c r="R446" s="13">
        <f>Таблица_основная[[#This Row],[Первая строка массива]]+15</f>
        <v>449</v>
      </c>
    </row>
    <row r="447" spans="1:18" ht="12.75" customHeight="1" x14ac:dyDescent="0.2">
      <c r="A447" s="13">
        <v>1290</v>
      </c>
      <c r="B447" s="28"/>
      <c r="C447" s="27" t="s">
        <v>147</v>
      </c>
      <c r="D447" s="29" t="s">
        <v>49</v>
      </c>
      <c r="E447" s="30">
        <v>44743</v>
      </c>
      <c r="F447" s="13"/>
      <c r="G447" s="4"/>
      <c r="H447" s="32" t="s">
        <v>127</v>
      </c>
      <c r="I447" s="31"/>
      <c r="J447" s="32" t="s">
        <v>128</v>
      </c>
      <c r="K447" s="56"/>
      <c r="L447" s="55" t="s">
        <v>129</v>
      </c>
      <c r="M447" s="56"/>
      <c r="N44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47" s="32" t="str">
        <f>CONCATENATE("F","$",Таблица_основная[[#This Row],[Первая строка массива]])</f>
        <v>F$434</v>
      </c>
      <c r="P447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47" s="13">
        <f t="shared" si="27"/>
        <v>434</v>
      </c>
      <c r="R447" s="13">
        <f>Таблица_основная[[#This Row],[Первая строка массива]]+15</f>
        <v>449</v>
      </c>
    </row>
    <row r="448" spans="1:18" ht="12.75" customHeight="1" x14ac:dyDescent="0.2">
      <c r="A448" s="13">
        <v>1291</v>
      </c>
      <c r="B448" s="28"/>
      <c r="C448" s="27" t="s">
        <v>148</v>
      </c>
      <c r="D448" s="29" t="s">
        <v>49</v>
      </c>
      <c r="E448" s="30">
        <v>44743</v>
      </c>
      <c r="F448" s="13"/>
      <c r="G448" s="4"/>
      <c r="H448" s="32" t="s">
        <v>127</v>
      </c>
      <c r="I448" s="31"/>
      <c r="J448" s="32" t="s">
        <v>128</v>
      </c>
      <c r="K448" s="56"/>
      <c r="L448" s="55" t="s">
        <v>129</v>
      </c>
      <c r="M448" s="56"/>
      <c r="N44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48" s="32" t="str">
        <f>CONCATENATE("F","$",Таблица_основная[[#This Row],[Первая строка массива]])</f>
        <v>F$434</v>
      </c>
      <c r="P448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48" s="13">
        <f t="shared" si="27"/>
        <v>434</v>
      </c>
      <c r="R448" s="13">
        <f>Таблица_основная[[#This Row],[Первая строка массива]]+15</f>
        <v>449</v>
      </c>
    </row>
    <row r="449" spans="1:18" ht="12.75" customHeight="1" x14ac:dyDescent="0.2">
      <c r="A449" s="13">
        <v>1292</v>
      </c>
      <c r="B449" s="28"/>
      <c r="C449" s="27" t="s">
        <v>149</v>
      </c>
      <c r="D449" s="29" t="s">
        <v>49</v>
      </c>
      <c r="E449" s="30">
        <v>44743</v>
      </c>
      <c r="F449" s="13"/>
      <c r="G449" s="4"/>
      <c r="H449" s="32" t="s">
        <v>127</v>
      </c>
      <c r="I449" s="31"/>
      <c r="J449" s="32" t="s">
        <v>128</v>
      </c>
      <c r="K449" s="56"/>
      <c r="L449" s="55" t="s">
        <v>129</v>
      </c>
      <c r="M449" s="56"/>
      <c r="N44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49" s="32" t="str">
        <f>CONCATENATE("F","$",Таблица_основная[[#This Row],[Первая строка массива]])</f>
        <v>F$434</v>
      </c>
      <c r="P449" s="32" t="str">
        <f>CONCATENATE("F","$",Таблица_основная[[#This Row],[Первая строка массива]],":","F","$",Таблица_основная[[#This Row],[Последняя строка моссива]])</f>
        <v>F$434:F$449</v>
      </c>
      <c r="Q449" s="13">
        <f t="shared" si="27"/>
        <v>434</v>
      </c>
      <c r="R449" s="13">
        <f>Таблица_основная[[#This Row],[Первая строка массива]]+15</f>
        <v>449</v>
      </c>
    </row>
    <row r="450" spans="1:18" ht="12.75" customHeight="1" x14ac:dyDescent="0.2">
      <c r="A450" s="13">
        <v>1321</v>
      </c>
      <c r="B450" s="28"/>
      <c r="C450" s="27" t="s">
        <v>134</v>
      </c>
      <c r="D450" s="29" t="s">
        <v>68</v>
      </c>
      <c r="E450" s="30">
        <v>44743</v>
      </c>
      <c r="F450" s="13"/>
      <c r="G450" s="4"/>
      <c r="H450" s="32" t="s">
        <v>127</v>
      </c>
      <c r="I450" s="31"/>
      <c r="J450" s="32" t="s">
        <v>128</v>
      </c>
      <c r="K450" s="56"/>
      <c r="L450" s="55" t="s">
        <v>129</v>
      </c>
      <c r="M450" s="56"/>
      <c r="N45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50" s="32" t="str">
        <f>CONCATENATE("F","$",Таблица_основная[[#This Row],[Первая строка массива]])</f>
        <v>F$450</v>
      </c>
      <c r="P450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50" s="63">
        <f>ROW()</f>
        <v>450</v>
      </c>
      <c r="R450" s="13">
        <f>Таблица_основная[[#This Row],[Первая строка массива]]+15</f>
        <v>465</v>
      </c>
    </row>
    <row r="451" spans="1:18" ht="12.75" customHeight="1" x14ac:dyDescent="0.2">
      <c r="A451" s="13">
        <v>1322</v>
      </c>
      <c r="B451" s="28"/>
      <c r="C451" s="27" t="s">
        <v>135</v>
      </c>
      <c r="D451" s="29" t="s">
        <v>68</v>
      </c>
      <c r="E451" s="30">
        <v>44743</v>
      </c>
      <c r="F451" s="13"/>
      <c r="G451" s="4"/>
      <c r="H451" s="32" t="s">
        <v>127</v>
      </c>
      <c r="I451" s="31"/>
      <c r="J451" s="32" t="s">
        <v>128</v>
      </c>
      <c r="K451" s="56"/>
      <c r="L451" s="55" t="s">
        <v>129</v>
      </c>
      <c r="M451" s="56"/>
      <c r="N45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51" s="32" t="str">
        <f>CONCATENATE("F","$",Таблица_основная[[#This Row],[Первая строка массива]])</f>
        <v>F$450</v>
      </c>
      <c r="P451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51" s="13">
        <f t="shared" ref="Q451:Q465" si="28">Q450</f>
        <v>450</v>
      </c>
      <c r="R451" s="13">
        <f>Таблица_основная[[#This Row],[Первая строка массива]]+15</f>
        <v>465</v>
      </c>
    </row>
    <row r="452" spans="1:18" ht="12.75" customHeight="1" x14ac:dyDescent="0.2">
      <c r="A452" s="13">
        <v>1323</v>
      </c>
      <c r="B452" s="28"/>
      <c r="C452" s="27" t="s">
        <v>136</v>
      </c>
      <c r="D452" s="29" t="s">
        <v>68</v>
      </c>
      <c r="E452" s="30">
        <v>44743</v>
      </c>
      <c r="F452" s="13"/>
      <c r="G452" s="4"/>
      <c r="H452" s="32" t="s">
        <v>127</v>
      </c>
      <c r="I452" s="31"/>
      <c r="J452" s="32" t="s">
        <v>128</v>
      </c>
      <c r="K452" s="56"/>
      <c r="L452" s="55" t="s">
        <v>129</v>
      </c>
      <c r="M452" s="56"/>
      <c r="N45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52" s="32" t="str">
        <f>CONCATENATE("F","$",Таблица_основная[[#This Row],[Первая строка массива]])</f>
        <v>F$450</v>
      </c>
      <c r="P452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52" s="13">
        <f t="shared" si="28"/>
        <v>450</v>
      </c>
      <c r="R452" s="13">
        <f>Таблица_основная[[#This Row],[Первая строка массива]]+15</f>
        <v>465</v>
      </c>
    </row>
    <row r="453" spans="1:18" ht="12.75" customHeight="1" x14ac:dyDescent="0.2">
      <c r="A453" s="13">
        <v>1324</v>
      </c>
      <c r="B453" s="28"/>
      <c r="C453" s="27" t="s">
        <v>137</v>
      </c>
      <c r="D453" s="29" t="s">
        <v>68</v>
      </c>
      <c r="E453" s="30">
        <v>44743</v>
      </c>
      <c r="F453" s="13"/>
      <c r="G453" s="4"/>
      <c r="H453" s="32" t="s">
        <v>127</v>
      </c>
      <c r="I453" s="31"/>
      <c r="J453" s="32" t="s">
        <v>128</v>
      </c>
      <c r="K453" s="56"/>
      <c r="L453" s="55" t="s">
        <v>129</v>
      </c>
      <c r="M453" s="56"/>
      <c r="N45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53" s="32" t="str">
        <f>CONCATENATE("F","$",Таблица_основная[[#This Row],[Первая строка массива]])</f>
        <v>F$450</v>
      </c>
      <c r="P453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53" s="13">
        <f t="shared" si="28"/>
        <v>450</v>
      </c>
      <c r="R453" s="13">
        <f>Таблица_основная[[#This Row],[Первая строка массива]]+15</f>
        <v>465</v>
      </c>
    </row>
    <row r="454" spans="1:18" ht="12.75" customHeight="1" x14ac:dyDescent="0.2">
      <c r="A454" s="13">
        <v>1325</v>
      </c>
      <c r="B454" s="28"/>
      <c r="C454" s="27" t="s">
        <v>138</v>
      </c>
      <c r="D454" s="29" t="s">
        <v>68</v>
      </c>
      <c r="E454" s="30">
        <v>44743</v>
      </c>
      <c r="F454" s="13"/>
      <c r="G454" s="4"/>
      <c r="H454" s="32" t="s">
        <v>127</v>
      </c>
      <c r="I454" s="31"/>
      <c r="J454" s="32" t="s">
        <v>128</v>
      </c>
      <c r="K454" s="56"/>
      <c r="L454" s="55" t="s">
        <v>129</v>
      </c>
      <c r="M454" s="56"/>
      <c r="N45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54" s="32" t="str">
        <f>CONCATENATE("F","$",Таблица_основная[[#This Row],[Первая строка массива]])</f>
        <v>F$450</v>
      </c>
      <c r="P454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54" s="13">
        <f t="shared" si="28"/>
        <v>450</v>
      </c>
      <c r="R454" s="13">
        <f>Таблица_основная[[#This Row],[Первая строка массива]]+15</f>
        <v>465</v>
      </c>
    </row>
    <row r="455" spans="1:18" ht="12.75" customHeight="1" x14ac:dyDescent="0.2">
      <c r="A455" s="13">
        <v>1326</v>
      </c>
      <c r="B455" s="28"/>
      <c r="C455" s="27" t="s">
        <v>139</v>
      </c>
      <c r="D455" s="29" t="s">
        <v>68</v>
      </c>
      <c r="E455" s="30">
        <v>44743</v>
      </c>
      <c r="F455" s="13"/>
      <c r="G455" s="4"/>
      <c r="H455" s="32" t="s">
        <v>127</v>
      </c>
      <c r="I455" s="31"/>
      <c r="J455" s="32" t="s">
        <v>128</v>
      </c>
      <c r="K455" s="56"/>
      <c r="L455" s="55" t="s">
        <v>129</v>
      </c>
      <c r="M455" s="56"/>
      <c r="N45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55" s="32" t="str">
        <f>CONCATENATE("F","$",Таблица_основная[[#This Row],[Первая строка массива]])</f>
        <v>F$450</v>
      </c>
      <c r="P455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55" s="13">
        <f t="shared" si="28"/>
        <v>450</v>
      </c>
      <c r="R455" s="13">
        <f>Таблица_основная[[#This Row],[Первая строка массива]]+15</f>
        <v>465</v>
      </c>
    </row>
    <row r="456" spans="1:18" ht="12.75" customHeight="1" x14ac:dyDescent="0.2">
      <c r="A456" s="13">
        <v>1327</v>
      </c>
      <c r="B456" s="28"/>
      <c r="C456" s="27" t="s">
        <v>140</v>
      </c>
      <c r="D456" s="29" t="s">
        <v>68</v>
      </c>
      <c r="E456" s="30">
        <v>44743</v>
      </c>
      <c r="F456" s="13"/>
      <c r="G456" s="4"/>
      <c r="H456" s="32" t="s">
        <v>127</v>
      </c>
      <c r="I456" s="31"/>
      <c r="J456" s="32" t="s">
        <v>128</v>
      </c>
      <c r="K456" s="56"/>
      <c r="L456" s="55" t="s">
        <v>129</v>
      </c>
      <c r="M456" s="56"/>
      <c r="N45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56" s="32" t="str">
        <f>CONCATENATE("F","$",Таблица_основная[[#This Row],[Первая строка массива]])</f>
        <v>F$450</v>
      </c>
      <c r="P456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56" s="13">
        <f t="shared" si="28"/>
        <v>450</v>
      </c>
      <c r="R456" s="13">
        <f>Таблица_основная[[#This Row],[Первая строка массива]]+15</f>
        <v>465</v>
      </c>
    </row>
    <row r="457" spans="1:18" ht="12.75" customHeight="1" x14ac:dyDescent="0.2">
      <c r="A457" s="13">
        <v>1328</v>
      </c>
      <c r="B457" s="28"/>
      <c r="C457" s="27" t="s">
        <v>141</v>
      </c>
      <c r="D457" s="29" t="s">
        <v>68</v>
      </c>
      <c r="E457" s="30">
        <v>44743</v>
      </c>
      <c r="F457" s="13"/>
      <c r="G457" s="4"/>
      <c r="H457" s="32" t="s">
        <v>127</v>
      </c>
      <c r="I457" s="31"/>
      <c r="J457" s="32" t="s">
        <v>128</v>
      </c>
      <c r="K457" s="56"/>
      <c r="L457" s="55" t="s">
        <v>129</v>
      </c>
      <c r="M457" s="56"/>
      <c r="N45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57" s="32" t="str">
        <f>CONCATENATE("F","$",Таблица_основная[[#This Row],[Первая строка массива]])</f>
        <v>F$450</v>
      </c>
      <c r="P457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57" s="13">
        <f t="shared" si="28"/>
        <v>450</v>
      </c>
      <c r="R457" s="13">
        <f>Таблица_основная[[#This Row],[Первая строка массива]]+15</f>
        <v>465</v>
      </c>
    </row>
    <row r="458" spans="1:18" ht="12.75" customHeight="1" x14ac:dyDescent="0.2">
      <c r="A458" s="13">
        <v>1329</v>
      </c>
      <c r="B458" s="28"/>
      <c r="C458" s="27" t="s">
        <v>142</v>
      </c>
      <c r="D458" s="29" t="s">
        <v>68</v>
      </c>
      <c r="E458" s="30">
        <v>44743</v>
      </c>
      <c r="F458" s="13"/>
      <c r="G458" s="4"/>
      <c r="H458" s="32" t="s">
        <v>127</v>
      </c>
      <c r="I458" s="31"/>
      <c r="J458" s="32" t="s">
        <v>128</v>
      </c>
      <c r="K458" s="56"/>
      <c r="L458" s="55" t="s">
        <v>129</v>
      </c>
      <c r="M458" s="56"/>
      <c r="N45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58" s="32" t="str">
        <f>CONCATENATE("F","$",Таблица_основная[[#This Row],[Первая строка массива]])</f>
        <v>F$450</v>
      </c>
      <c r="P458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58" s="13">
        <f t="shared" si="28"/>
        <v>450</v>
      </c>
      <c r="R458" s="13">
        <f>Таблица_основная[[#This Row],[Первая строка массива]]+15</f>
        <v>465</v>
      </c>
    </row>
    <row r="459" spans="1:18" ht="12.75" customHeight="1" x14ac:dyDescent="0.2">
      <c r="A459" s="13">
        <v>1330</v>
      </c>
      <c r="B459" s="28"/>
      <c r="C459" s="27" t="s">
        <v>143</v>
      </c>
      <c r="D459" s="29" t="s">
        <v>68</v>
      </c>
      <c r="E459" s="30">
        <v>44743</v>
      </c>
      <c r="F459" s="13"/>
      <c r="G459" s="4"/>
      <c r="H459" s="32" t="s">
        <v>127</v>
      </c>
      <c r="I459" s="31"/>
      <c r="J459" s="32" t="s">
        <v>128</v>
      </c>
      <c r="K459" s="56"/>
      <c r="L459" s="55" t="s">
        <v>129</v>
      </c>
      <c r="M459" s="56"/>
      <c r="N45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59" s="32" t="str">
        <f>CONCATENATE("F","$",Таблица_основная[[#This Row],[Первая строка массива]])</f>
        <v>F$450</v>
      </c>
      <c r="P459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59" s="13">
        <f t="shared" si="28"/>
        <v>450</v>
      </c>
      <c r="R459" s="13">
        <f>Таблица_основная[[#This Row],[Первая строка массива]]+15</f>
        <v>465</v>
      </c>
    </row>
    <row r="460" spans="1:18" ht="12.75" customHeight="1" x14ac:dyDescent="0.2">
      <c r="A460" s="13">
        <v>1331</v>
      </c>
      <c r="B460" s="28"/>
      <c r="C460" s="27" t="s">
        <v>144</v>
      </c>
      <c r="D460" s="29" t="s">
        <v>68</v>
      </c>
      <c r="E460" s="30">
        <v>44743</v>
      </c>
      <c r="F460" s="13"/>
      <c r="G460" s="4"/>
      <c r="H460" s="32" t="s">
        <v>127</v>
      </c>
      <c r="I460" s="31"/>
      <c r="J460" s="32" t="s">
        <v>128</v>
      </c>
      <c r="K460" s="56"/>
      <c r="L460" s="55" t="s">
        <v>129</v>
      </c>
      <c r="M460" s="56"/>
      <c r="N46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60" s="32" t="str">
        <f>CONCATENATE("F","$",Таблица_основная[[#This Row],[Первая строка массива]])</f>
        <v>F$450</v>
      </c>
      <c r="P460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60" s="13">
        <f t="shared" si="28"/>
        <v>450</v>
      </c>
      <c r="R460" s="13">
        <f>Таблица_основная[[#This Row],[Первая строка массива]]+15</f>
        <v>465</v>
      </c>
    </row>
    <row r="461" spans="1:18" ht="12.75" customHeight="1" x14ac:dyDescent="0.2">
      <c r="A461" s="13">
        <v>1332</v>
      </c>
      <c r="B461" s="28"/>
      <c r="C461" s="27" t="s">
        <v>145</v>
      </c>
      <c r="D461" s="29" t="s">
        <v>68</v>
      </c>
      <c r="E461" s="30">
        <v>44743</v>
      </c>
      <c r="F461" s="13"/>
      <c r="G461" s="4"/>
      <c r="H461" s="32" t="s">
        <v>127</v>
      </c>
      <c r="I461" s="31"/>
      <c r="J461" s="32" t="s">
        <v>128</v>
      </c>
      <c r="K461" s="56"/>
      <c r="L461" s="55" t="s">
        <v>129</v>
      </c>
      <c r="M461" s="56"/>
      <c r="N46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61" s="32" t="str">
        <f>CONCATENATE("F","$",Таблица_основная[[#This Row],[Первая строка массива]])</f>
        <v>F$450</v>
      </c>
      <c r="P461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61" s="13">
        <f t="shared" si="28"/>
        <v>450</v>
      </c>
      <c r="R461" s="13">
        <f>Таблица_основная[[#This Row],[Первая строка массива]]+15</f>
        <v>465</v>
      </c>
    </row>
    <row r="462" spans="1:18" ht="12.75" customHeight="1" x14ac:dyDescent="0.2">
      <c r="A462" s="13">
        <v>1333</v>
      </c>
      <c r="B462" s="28"/>
      <c r="C462" s="27" t="s">
        <v>146</v>
      </c>
      <c r="D462" s="29" t="s">
        <v>68</v>
      </c>
      <c r="E462" s="30">
        <v>44743</v>
      </c>
      <c r="F462" s="13"/>
      <c r="G462" s="4"/>
      <c r="H462" s="32" t="s">
        <v>127</v>
      </c>
      <c r="I462" s="31"/>
      <c r="J462" s="32" t="s">
        <v>128</v>
      </c>
      <c r="K462" s="56"/>
      <c r="L462" s="55" t="s">
        <v>129</v>
      </c>
      <c r="M462" s="56"/>
      <c r="N46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62" s="32" t="str">
        <f>CONCATENATE("F","$",Таблица_основная[[#This Row],[Первая строка массива]])</f>
        <v>F$450</v>
      </c>
      <c r="P462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62" s="13">
        <f t="shared" si="28"/>
        <v>450</v>
      </c>
      <c r="R462" s="13">
        <f>Таблица_основная[[#This Row],[Первая строка массива]]+15</f>
        <v>465</v>
      </c>
    </row>
    <row r="463" spans="1:18" ht="12.75" customHeight="1" x14ac:dyDescent="0.2">
      <c r="A463" s="13">
        <v>1334</v>
      </c>
      <c r="B463" s="28"/>
      <c r="C463" s="27" t="s">
        <v>147</v>
      </c>
      <c r="D463" s="29" t="s">
        <v>68</v>
      </c>
      <c r="E463" s="30">
        <v>44743</v>
      </c>
      <c r="F463" s="13"/>
      <c r="G463" s="4"/>
      <c r="H463" s="32" t="s">
        <v>127</v>
      </c>
      <c r="I463" s="31"/>
      <c r="J463" s="32" t="s">
        <v>128</v>
      </c>
      <c r="K463" s="56"/>
      <c r="L463" s="55" t="s">
        <v>129</v>
      </c>
      <c r="M463" s="56"/>
      <c r="N46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63" s="32" t="str">
        <f>CONCATENATE("F","$",Таблица_основная[[#This Row],[Первая строка массива]])</f>
        <v>F$450</v>
      </c>
      <c r="P463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63" s="13">
        <f t="shared" si="28"/>
        <v>450</v>
      </c>
      <c r="R463" s="13">
        <f>Таблица_основная[[#This Row],[Первая строка массива]]+15</f>
        <v>465</v>
      </c>
    </row>
    <row r="464" spans="1:18" ht="12.75" customHeight="1" x14ac:dyDescent="0.2">
      <c r="A464" s="13">
        <v>1335</v>
      </c>
      <c r="B464" s="28"/>
      <c r="C464" s="27" t="s">
        <v>148</v>
      </c>
      <c r="D464" s="29" t="s">
        <v>68</v>
      </c>
      <c r="E464" s="30">
        <v>44743</v>
      </c>
      <c r="F464" s="13"/>
      <c r="G464" s="4"/>
      <c r="H464" s="32" t="s">
        <v>127</v>
      </c>
      <c r="I464" s="31"/>
      <c r="J464" s="32" t="s">
        <v>128</v>
      </c>
      <c r="K464" s="56"/>
      <c r="L464" s="55" t="s">
        <v>129</v>
      </c>
      <c r="M464" s="56"/>
      <c r="N46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64" s="32" t="str">
        <f>CONCATENATE("F","$",Таблица_основная[[#This Row],[Первая строка массива]])</f>
        <v>F$450</v>
      </c>
      <c r="P464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64" s="13">
        <f t="shared" si="28"/>
        <v>450</v>
      </c>
      <c r="R464" s="13">
        <f>Таблица_основная[[#This Row],[Первая строка массива]]+15</f>
        <v>465</v>
      </c>
    </row>
    <row r="465" spans="1:18" ht="12.75" customHeight="1" x14ac:dyDescent="0.2">
      <c r="A465" s="13">
        <v>1336</v>
      </c>
      <c r="B465" s="28"/>
      <c r="C465" s="27" t="s">
        <v>149</v>
      </c>
      <c r="D465" s="29" t="s">
        <v>68</v>
      </c>
      <c r="E465" s="30">
        <v>44743</v>
      </c>
      <c r="F465" s="13"/>
      <c r="G465" s="4"/>
      <c r="H465" s="32" t="s">
        <v>127</v>
      </c>
      <c r="I465" s="31"/>
      <c r="J465" s="32" t="s">
        <v>128</v>
      </c>
      <c r="K465" s="56"/>
      <c r="L465" s="55" t="s">
        <v>129</v>
      </c>
      <c r="M465" s="56"/>
      <c r="N46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65" s="32" t="str">
        <f>CONCATENATE("F","$",Таблица_основная[[#This Row],[Первая строка массива]])</f>
        <v>F$450</v>
      </c>
      <c r="P465" s="32" t="str">
        <f>CONCATENATE("F","$",Таблица_основная[[#This Row],[Первая строка массива]],":","F","$",Таблица_основная[[#This Row],[Последняя строка моссива]])</f>
        <v>F$450:F$465</v>
      </c>
      <c r="Q465" s="13">
        <f t="shared" si="28"/>
        <v>450</v>
      </c>
      <c r="R465" s="13">
        <f>Таблица_основная[[#This Row],[Первая строка массива]]+15</f>
        <v>465</v>
      </c>
    </row>
    <row r="466" spans="1:18" ht="12.75" customHeight="1" x14ac:dyDescent="0.2">
      <c r="A466" s="13">
        <v>1365</v>
      </c>
      <c r="B466" s="28"/>
      <c r="C466" s="27" t="s">
        <v>134</v>
      </c>
      <c r="D466" s="29" t="s">
        <v>51</v>
      </c>
      <c r="E466" s="30">
        <v>44743</v>
      </c>
      <c r="F466" s="13"/>
      <c r="G466" s="4"/>
      <c r="H466" s="32" t="s">
        <v>127</v>
      </c>
      <c r="I466" s="31"/>
      <c r="J466" s="32" t="s">
        <v>128</v>
      </c>
      <c r="K466" s="56"/>
      <c r="L466" s="55" t="s">
        <v>129</v>
      </c>
      <c r="M466" s="56"/>
      <c r="N46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66" s="32" t="str">
        <f>CONCATENATE("F","$",Таблица_основная[[#This Row],[Первая строка массива]])</f>
        <v>F$466</v>
      </c>
      <c r="P466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66" s="63">
        <f>ROW()</f>
        <v>466</v>
      </c>
      <c r="R466" s="13">
        <f>Таблица_основная[[#This Row],[Первая строка массива]]+15</f>
        <v>481</v>
      </c>
    </row>
    <row r="467" spans="1:18" ht="12.75" customHeight="1" x14ac:dyDescent="0.2">
      <c r="A467" s="13">
        <v>1366</v>
      </c>
      <c r="B467" s="28"/>
      <c r="C467" s="27" t="s">
        <v>135</v>
      </c>
      <c r="D467" s="29" t="s">
        <v>51</v>
      </c>
      <c r="E467" s="30">
        <v>44743</v>
      </c>
      <c r="F467" s="13"/>
      <c r="G467" s="4"/>
      <c r="H467" s="32" t="s">
        <v>127</v>
      </c>
      <c r="I467" s="31"/>
      <c r="J467" s="32" t="s">
        <v>128</v>
      </c>
      <c r="K467" s="56"/>
      <c r="L467" s="55" t="s">
        <v>129</v>
      </c>
      <c r="M467" s="56"/>
      <c r="N46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67" s="32" t="str">
        <f>CONCATENATE("F","$",Таблица_основная[[#This Row],[Первая строка массива]])</f>
        <v>F$466</v>
      </c>
      <c r="P467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67" s="13">
        <f t="shared" ref="Q467:Q481" si="29">Q466</f>
        <v>466</v>
      </c>
      <c r="R467" s="13">
        <f>Таблица_основная[[#This Row],[Первая строка массива]]+15</f>
        <v>481</v>
      </c>
    </row>
    <row r="468" spans="1:18" ht="12.75" customHeight="1" x14ac:dyDescent="0.2">
      <c r="A468" s="13">
        <v>1367</v>
      </c>
      <c r="B468" s="28"/>
      <c r="C468" s="27" t="s">
        <v>136</v>
      </c>
      <c r="D468" s="29" t="s">
        <v>51</v>
      </c>
      <c r="E468" s="30">
        <v>44743</v>
      </c>
      <c r="F468" s="13"/>
      <c r="G468" s="4"/>
      <c r="H468" s="32" t="s">
        <v>127</v>
      </c>
      <c r="I468" s="31"/>
      <c r="J468" s="32" t="s">
        <v>128</v>
      </c>
      <c r="K468" s="56"/>
      <c r="L468" s="55" t="s">
        <v>129</v>
      </c>
      <c r="M468" s="56"/>
      <c r="N46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68" s="32" t="str">
        <f>CONCATENATE("F","$",Таблица_основная[[#This Row],[Первая строка массива]])</f>
        <v>F$466</v>
      </c>
      <c r="P468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68" s="13">
        <f t="shared" si="29"/>
        <v>466</v>
      </c>
      <c r="R468" s="13">
        <f>Таблица_основная[[#This Row],[Первая строка массива]]+15</f>
        <v>481</v>
      </c>
    </row>
    <row r="469" spans="1:18" ht="12.75" customHeight="1" x14ac:dyDescent="0.2">
      <c r="A469" s="13">
        <v>1368</v>
      </c>
      <c r="B469" s="28"/>
      <c r="C469" s="27" t="s">
        <v>137</v>
      </c>
      <c r="D469" s="29" t="s">
        <v>51</v>
      </c>
      <c r="E469" s="30">
        <v>44743</v>
      </c>
      <c r="F469" s="13"/>
      <c r="G469" s="4"/>
      <c r="H469" s="32" t="s">
        <v>127</v>
      </c>
      <c r="I469" s="31"/>
      <c r="J469" s="32" t="s">
        <v>128</v>
      </c>
      <c r="K469" s="56"/>
      <c r="L469" s="55" t="s">
        <v>129</v>
      </c>
      <c r="M469" s="56"/>
      <c r="N46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69" s="32" t="str">
        <f>CONCATENATE("F","$",Таблица_основная[[#This Row],[Первая строка массива]])</f>
        <v>F$466</v>
      </c>
      <c r="P469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69" s="13">
        <f t="shared" si="29"/>
        <v>466</v>
      </c>
      <c r="R469" s="13">
        <f>Таблица_основная[[#This Row],[Первая строка массива]]+15</f>
        <v>481</v>
      </c>
    </row>
    <row r="470" spans="1:18" ht="12.75" customHeight="1" x14ac:dyDescent="0.2">
      <c r="A470" s="13">
        <v>1369</v>
      </c>
      <c r="B470" s="28"/>
      <c r="C470" s="27" t="s">
        <v>138</v>
      </c>
      <c r="D470" s="29" t="s">
        <v>51</v>
      </c>
      <c r="E470" s="30">
        <v>44743</v>
      </c>
      <c r="F470" s="13"/>
      <c r="G470" s="4"/>
      <c r="H470" s="32" t="s">
        <v>127</v>
      </c>
      <c r="I470" s="31"/>
      <c r="J470" s="32" t="s">
        <v>128</v>
      </c>
      <c r="K470" s="56"/>
      <c r="L470" s="55" t="s">
        <v>129</v>
      </c>
      <c r="M470" s="56"/>
      <c r="N47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70" s="32" t="str">
        <f>CONCATENATE("F","$",Таблица_основная[[#This Row],[Первая строка массива]])</f>
        <v>F$466</v>
      </c>
      <c r="P470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70" s="13">
        <f t="shared" si="29"/>
        <v>466</v>
      </c>
      <c r="R470" s="13">
        <f>Таблица_основная[[#This Row],[Первая строка массива]]+15</f>
        <v>481</v>
      </c>
    </row>
    <row r="471" spans="1:18" ht="12.75" customHeight="1" x14ac:dyDescent="0.2">
      <c r="A471" s="13">
        <v>1370</v>
      </c>
      <c r="B471" s="28"/>
      <c r="C471" s="27" t="s">
        <v>139</v>
      </c>
      <c r="D471" s="29" t="s">
        <v>51</v>
      </c>
      <c r="E471" s="30">
        <v>44743</v>
      </c>
      <c r="F471" s="13"/>
      <c r="G471" s="4"/>
      <c r="H471" s="32" t="s">
        <v>127</v>
      </c>
      <c r="I471" s="31"/>
      <c r="J471" s="32" t="s">
        <v>128</v>
      </c>
      <c r="K471" s="56"/>
      <c r="L471" s="55" t="s">
        <v>129</v>
      </c>
      <c r="M471" s="56"/>
      <c r="N47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71" s="32" t="str">
        <f>CONCATENATE("F","$",Таблица_основная[[#This Row],[Первая строка массива]])</f>
        <v>F$466</v>
      </c>
      <c r="P471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71" s="13">
        <f t="shared" si="29"/>
        <v>466</v>
      </c>
      <c r="R471" s="13">
        <f>Таблица_основная[[#This Row],[Первая строка массива]]+15</f>
        <v>481</v>
      </c>
    </row>
    <row r="472" spans="1:18" ht="12.75" customHeight="1" x14ac:dyDescent="0.2">
      <c r="A472" s="13">
        <v>1371</v>
      </c>
      <c r="B472" s="28"/>
      <c r="C472" s="27" t="s">
        <v>140</v>
      </c>
      <c r="D472" s="29" t="s">
        <v>51</v>
      </c>
      <c r="E472" s="30">
        <v>44743</v>
      </c>
      <c r="F472" s="13"/>
      <c r="G472" s="4"/>
      <c r="H472" s="32" t="s">
        <v>127</v>
      </c>
      <c r="I472" s="31"/>
      <c r="J472" s="32" t="s">
        <v>128</v>
      </c>
      <c r="K472" s="56"/>
      <c r="L472" s="55" t="s">
        <v>129</v>
      </c>
      <c r="M472" s="56"/>
      <c r="N47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72" s="32" t="str">
        <f>CONCATENATE("F","$",Таблица_основная[[#This Row],[Первая строка массива]])</f>
        <v>F$466</v>
      </c>
      <c r="P472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72" s="13">
        <f t="shared" si="29"/>
        <v>466</v>
      </c>
      <c r="R472" s="13">
        <f>Таблица_основная[[#This Row],[Первая строка массива]]+15</f>
        <v>481</v>
      </c>
    </row>
    <row r="473" spans="1:18" ht="12.75" customHeight="1" x14ac:dyDescent="0.2">
      <c r="A473" s="13">
        <v>1372</v>
      </c>
      <c r="B473" s="28"/>
      <c r="C473" s="27" t="s">
        <v>141</v>
      </c>
      <c r="D473" s="29" t="s">
        <v>51</v>
      </c>
      <c r="E473" s="30">
        <v>44743</v>
      </c>
      <c r="F473" s="13"/>
      <c r="G473" s="4"/>
      <c r="H473" s="32" t="s">
        <v>127</v>
      </c>
      <c r="I473" s="31"/>
      <c r="J473" s="32" t="s">
        <v>128</v>
      </c>
      <c r="K473" s="56"/>
      <c r="L473" s="55" t="s">
        <v>129</v>
      </c>
      <c r="M473" s="56"/>
      <c r="N47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73" s="32" t="str">
        <f>CONCATENATE("F","$",Таблица_основная[[#This Row],[Первая строка массива]])</f>
        <v>F$466</v>
      </c>
      <c r="P473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73" s="13">
        <f t="shared" si="29"/>
        <v>466</v>
      </c>
      <c r="R473" s="13">
        <f>Таблица_основная[[#This Row],[Первая строка массива]]+15</f>
        <v>481</v>
      </c>
    </row>
    <row r="474" spans="1:18" ht="12.75" customHeight="1" x14ac:dyDescent="0.2">
      <c r="A474" s="13">
        <v>1373</v>
      </c>
      <c r="B474" s="28"/>
      <c r="C474" s="27" t="s">
        <v>142</v>
      </c>
      <c r="D474" s="29" t="s">
        <v>51</v>
      </c>
      <c r="E474" s="30">
        <v>44743</v>
      </c>
      <c r="F474" s="13"/>
      <c r="G474" s="4"/>
      <c r="H474" s="32" t="s">
        <v>127</v>
      </c>
      <c r="I474" s="31"/>
      <c r="J474" s="32" t="s">
        <v>128</v>
      </c>
      <c r="K474" s="56"/>
      <c r="L474" s="55" t="s">
        <v>129</v>
      </c>
      <c r="M474" s="56"/>
      <c r="N47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74" s="32" t="str">
        <f>CONCATENATE("F","$",Таблица_основная[[#This Row],[Первая строка массива]])</f>
        <v>F$466</v>
      </c>
      <c r="P474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74" s="13">
        <f t="shared" si="29"/>
        <v>466</v>
      </c>
      <c r="R474" s="13">
        <f>Таблица_основная[[#This Row],[Первая строка массива]]+15</f>
        <v>481</v>
      </c>
    </row>
    <row r="475" spans="1:18" ht="12.75" customHeight="1" x14ac:dyDescent="0.2">
      <c r="A475" s="13">
        <v>1374</v>
      </c>
      <c r="B475" s="28"/>
      <c r="C475" s="27" t="s">
        <v>143</v>
      </c>
      <c r="D475" s="29" t="s">
        <v>51</v>
      </c>
      <c r="E475" s="30">
        <v>44743</v>
      </c>
      <c r="F475" s="13"/>
      <c r="G475" s="4"/>
      <c r="H475" s="32" t="s">
        <v>127</v>
      </c>
      <c r="I475" s="31"/>
      <c r="J475" s="32" t="s">
        <v>128</v>
      </c>
      <c r="K475" s="56"/>
      <c r="L475" s="55" t="s">
        <v>129</v>
      </c>
      <c r="M475" s="56"/>
      <c r="N47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75" s="32" t="str">
        <f>CONCATENATE("F","$",Таблица_основная[[#This Row],[Первая строка массива]])</f>
        <v>F$466</v>
      </c>
      <c r="P475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75" s="13">
        <f t="shared" si="29"/>
        <v>466</v>
      </c>
      <c r="R475" s="13">
        <f>Таблица_основная[[#This Row],[Первая строка массива]]+15</f>
        <v>481</v>
      </c>
    </row>
    <row r="476" spans="1:18" ht="12.75" customHeight="1" x14ac:dyDescent="0.2">
      <c r="A476" s="13">
        <v>1375</v>
      </c>
      <c r="B476" s="28"/>
      <c r="C476" s="27" t="s">
        <v>144</v>
      </c>
      <c r="D476" s="29" t="s">
        <v>51</v>
      </c>
      <c r="E476" s="30">
        <v>44743</v>
      </c>
      <c r="F476" s="13"/>
      <c r="G476" s="4"/>
      <c r="H476" s="32" t="s">
        <v>127</v>
      </c>
      <c r="I476" s="31"/>
      <c r="J476" s="32" t="s">
        <v>128</v>
      </c>
      <c r="K476" s="56"/>
      <c r="L476" s="55" t="s">
        <v>129</v>
      </c>
      <c r="M476" s="56"/>
      <c r="N47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76" s="32" t="str">
        <f>CONCATENATE("F","$",Таблица_основная[[#This Row],[Первая строка массива]])</f>
        <v>F$466</v>
      </c>
      <c r="P476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76" s="13">
        <f t="shared" si="29"/>
        <v>466</v>
      </c>
      <c r="R476" s="13">
        <f>Таблица_основная[[#This Row],[Первая строка массива]]+15</f>
        <v>481</v>
      </c>
    </row>
    <row r="477" spans="1:18" ht="12.75" customHeight="1" x14ac:dyDescent="0.2">
      <c r="A477" s="13">
        <v>1376</v>
      </c>
      <c r="B477" s="28"/>
      <c r="C477" s="27" t="s">
        <v>145</v>
      </c>
      <c r="D477" s="29" t="s">
        <v>51</v>
      </c>
      <c r="E477" s="30">
        <v>44743</v>
      </c>
      <c r="F477" s="13"/>
      <c r="G477" s="4"/>
      <c r="H477" s="32" t="s">
        <v>127</v>
      </c>
      <c r="I477" s="31"/>
      <c r="J477" s="32" t="s">
        <v>128</v>
      </c>
      <c r="K477" s="56"/>
      <c r="L477" s="55" t="s">
        <v>129</v>
      </c>
      <c r="M477" s="56"/>
      <c r="N47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77" s="32" t="str">
        <f>CONCATENATE("F","$",Таблица_основная[[#This Row],[Первая строка массива]])</f>
        <v>F$466</v>
      </c>
      <c r="P477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77" s="13">
        <f t="shared" si="29"/>
        <v>466</v>
      </c>
      <c r="R477" s="13">
        <f>Таблица_основная[[#This Row],[Первая строка массива]]+15</f>
        <v>481</v>
      </c>
    </row>
    <row r="478" spans="1:18" ht="12.75" customHeight="1" x14ac:dyDescent="0.2">
      <c r="A478" s="13">
        <v>1377</v>
      </c>
      <c r="B478" s="28"/>
      <c r="C478" s="27" t="s">
        <v>146</v>
      </c>
      <c r="D478" s="29" t="s">
        <v>51</v>
      </c>
      <c r="E478" s="30">
        <v>44743</v>
      </c>
      <c r="F478" s="13"/>
      <c r="G478" s="4"/>
      <c r="H478" s="32" t="s">
        <v>127</v>
      </c>
      <c r="I478" s="31"/>
      <c r="J478" s="32" t="s">
        <v>128</v>
      </c>
      <c r="K478" s="56"/>
      <c r="L478" s="55" t="s">
        <v>129</v>
      </c>
      <c r="M478" s="56"/>
      <c r="N47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78" s="32" t="str">
        <f>CONCATENATE("F","$",Таблица_основная[[#This Row],[Первая строка массива]])</f>
        <v>F$466</v>
      </c>
      <c r="P478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78" s="13">
        <f t="shared" si="29"/>
        <v>466</v>
      </c>
      <c r="R478" s="13">
        <f>Таблица_основная[[#This Row],[Первая строка массива]]+15</f>
        <v>481</v>
      </c>
    </row>
    <row r="479" spans="1:18" ht="12.75" customHeight="1" x14ac:dyDescent="0.2">
      <c r="A479" s="13">
        <v>1378</v>
      </c>
      <c r="B479" s="28"/>
      <c r="C479" s="27" t="s">
        <v>147</v>
      </c>
      <c r="D479" s="29" t="s">
        <v>51</v>
      </c>
      <c r="E479" s="30">
        <v>44743</v>
      </c>
      <c r="F479" s="13"/>
      <c r="G479" s="4"/>
      <c r="H479" s="32" t="s">
        <v>127</v>
      </c>
      <c r="I479" s="31"/>
      <c r="J479" s="32" t="s">
        <v>128</v>
      </c>
      <c r="K479" s="56"/>
      <c r="L479" s="55" t="s">
        <v>129</v>
      </c>
      <c r="M479" s="56"/>
      <c r="N47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79" s="32" t="str">
        <f>CONCATENATE("F","$",Таблица_основная[[#This Row],[Первая строка массива]])</f>
        <v>F$466</v>
      </c>
      <c r="P479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79" s="13">
        <f t="shared" si="29"/>
        <v>466</v>
      </c>
      <c r="R479" s="13">
        <f>Таблица_основная[[#This Row],[Первая строка массива]]+15</f>
        <v>481</v>
      </c>
    </row>
    <row r="480" spans="1:18" ht="12.75" customHeight="1" x14ac:dyDescent="0.2">
      <c r="A480" s="13">
        <v>1379</v>
      </c>
      <c r="B480" s="28"/>
      <c r="C480" s="27" t="s">
        <v>148</v>
      </c>
      <c r="D480" s="29" t="s">
        <v>51</v>
      </c>
      <c r="E480" s="30">
        <v>44743</v>
      </c>
      <c r="F480" s="13"/>
      <c r="G480" s="4"/>
      <c r="H480" s="32" t="s">
        <v>127</v>
      </c>
      <c r="I480" s="31"/>
      <c r="J480" s="32" t="s">
        <v>128</v>
      </c>
      <c r="K480" s="56"/>
      <c r="L480" s="55" t="s">
        <v>129</v>
      </c>
      <c r="M480" s="56"/>
      <c r="N48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80" s="32" t="str">
        <f>CONCATENATE("F","$",Таблица_основная[[#This Row],[Первая строка массива]])</f>
        <v>F$466</v>
      </c>
      <c r="P480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80" s="13">
        <f t="shared" si="29"/>
        <v>466</v>
      </c>
      <c r="R480" s="13">
        <f>Таблица_основная[[#This Row],[Первая строка массива]]+15</f>
        <v>481</v>
      </c>
    </row>
    <row r="481" spans="1:18" ht="12.75" customHeight="1" x14ac:dyDescent="0.2">
      <c r="A481" s="13">
        <v>1380</v>
      </c>
      <c r="B481" s="28"/>
      <c r="C481" s="27" t="s">
        <v>149</v>
      </c>
      <c r="D481" s="29" t="s">
        <v>51</v>
      </c>
      <c r="E481" s="30">
        <v>44743</v>
      </c>
      <c r="F481" s="13"/>
      <c r="G481" s="4"/>
      <c r="H481" s="32" t="s">
        <v>127</v>
      </c>
      <c r="I481" s="31"/>
      <c r="J481" s="32" t="s">
        <v>128</v>
      </c>
      <c r="K481" s="56"/>
      <c r="L481" s="55" t="s">
        <v>129</v>
      </c>
      <c r="M481" s="56"/>
      <c r="N48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81" s="32" t="str">
        <f>CONCATENATE("F","$",Таблица_основная[[#This Row],[Первая строка массива]])</f>
        <v>F$466</v>
      </c>
      <c r="P481" s="32" t="str">
        <f>CONCATENATE("F","$",Таблица_основная[[#This Row],[Первая строка массива]],":","F","$",Таблица_основная[[#This Row],[Последняя строка моссива]])</f>
        <v>F$466:F$481</v>
      </c>
      <c r="Q481" s="13">
        <f t="shared" si="29"/>
        <v>466</v>
      </c>
      <c r="R481" s="13">
        <f>Таблица_основная[[#This Row],[Первая строка массива]]+15</f>
        <v>481</v>
      </c>
    </row>
    <row r="482" spans="1:18" ht="12.75" customHeight="1" x14ac:dyDescent="0.2">
      <c r="A482" s="13">
        <v>1409</v>
      </c>
      <c r="B482" s="28"/>
      <c r="C482" s="27" t="s">
        <v>134</v>
      </c>
      <c r="D482" s="29" t="s">
        <v>50</v>
      </c>
      <c r="E482" s="30">
        <v>44743</v>
      </c>
      <c r="F482" s="13"/>
      <c r="G482" s="4"/>
      <c r="H482" s="32" t="s">
        <v>127</v>
      </c>
      <c r="I482" s="31"/>
      <c r="J482" s="32" t="s">
        <v>128</v>
      </c>
      <c r="K482" s="56"/>
      <c r="L482" s="55" t="s">
        <v>129</v>
      </c>
      <c r="M482" s="56"/>
      <c r="N48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82" s="32" t="str">
        <f>CONCATENATE("F","$",Таблица_основная[[#This Row],[Первая строка массива]])</f>
        <v>F$482</v>
      </c>
      <c r="P482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82" s="63">
        <f>ROW()</f>
        <v>482</v>
      </c>
      <c r="R482" s="13">
        <f>Таблица_основная[[#This Row],[Первая строка массива]]+15</f>
        <v>497</v>
      </c>
    </row>
    <row r="483" spans="1:18" ht="12.75" customHeight="1" x14ac:dyDescent="0.2">
      <c r="A483" s="13">
        <v>1410</v>
      </c>
      <c r="B483" s="28"/>
      <c r="C483" s="27" t="s">
        <v>135</v>
      </c>
      <c r="D483" s="29" t="s">
        <v>50</v>
      </c>
      <c r="E483" s="30">
        <v>44743</v>
      </c>
      <c r="F483" s="13"/>
      <c r="G483" s="4"/>
      <c r="H483" s="32" t="s">
        <v>127</v>
      </c>
      <c r="I483" s="31"/>
      <c r="J483" s="32" t="s">
        <v>128</v>
      </c>
      <c r="K483" s="56"/>
      <c r="L483" s="55" t="s">
        <v>129</v>
      </c>
      <c r="M483" s="56"/>
      <c r="N48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83" s="32" t="str">
        <f>CONCATENATE("F","$",Таблица_основная[[#This Row],[Первая строка массива]])</f>
        <v>F$482</v>
      </c>
      <c r="P483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83" s="13">
        <f t="shared" ref="Q483:Q497" si="30">Q482</f>
        <v>482</v>
      </c>
      <c r="R483" s="13">
        <f>Таблица_основная[[#This Row],[Первая строка массива]]+15</f>
        <v>497</v>
      </c>
    </row>
    <row r="484" spans="1:18" ht="12.75" customHeight="1" x14ac:dyDescent="0.2">
      <c r="A484" s="13">
        <v>1411</v>
      </c>
      <c r="B484" s="28"/>
      <c r="C484" s="27" t="s">
        <v>136</v>
      </c>
      <c r="D484" s="29" t="s">
        <v>50</v>
      </c>
      <c r="E484" s="30">
        <v>44743</v>
      </c>
      <c r="F484" s="13"/>
      <c r="G484" s="4"/>
      <c r="H484" s="32" t="s">
        <v>127</v>
      </c>
      <c r="I484" s="31"/>
      <c r="J484" s="32" t="s">
        <v>128</v>
      </c>
      <c r="K484" s="56"/>
      <c r="L484" s="55" t="s">
        <v>129</v>
      </c>
      <c r="M484" s="56"/>
      <c r="N48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84" s="32" t="str">
        <f>CONCATENATE("F","$",Таблица_основная[[#This Row],[Первая строка массива]])</f>
        <v>F$482</v>
      </c>
      <c r="P484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84" s="13">
        <f t="shared" si="30"/>
        <v>482</v>
      </c>
      <c r="R484" s="13">
        <f>Таблица_основная[[#This Row],[Первая строка массива]]+15</f>
        <v>497</v>
      </c>
    </row>
    <row r="485" spans="1:18" ht="12.75" customHeight="1" x14ac:dyDescent="0.2">
      <c r="A485" s="13">
        <v>1412</v>
      </c>
      <c r="B485" s="28"/>
      <c r="C485" s="27" t="s">
        <v>137</v>
      </c>
      <c r="D485" s="29" t="s">
        <v>50</v>
      </c>
      <c r="E485" s="30">
        <v>44743</v>
      </c>
      <c r="F485" s="13"/>
      <c r="G485" s="4"/>
      <c r="H485" s="32" t="s">
        <v>127</v>
      </c>
      <c r="I485" s="31"/>
      <c r="J485" s="32" t="s">
        <v>128</v>
      </c>
      <c r="K485" s="56"/>
      <c r="L485" s="55" t="s">
        <v>129</v>
      </c>
      <c r="M485" s="56"/>
      <c r="N48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85" s="32" t="str">
        <f>CONCATENATE("F","$",Таблица_основная[[#This Row],[Первая строка массива]])</f>
        <v>F$482</v>
      </c>
      <c r="P485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85" s="13">
        <f t="shared" si="30"/>
        <v>482</v>
      </c>
      <c r="R485" s="13">
        <f>Таблица_основная[[#This Row],[Первая строка массива]]+15</f>
        <v>497</v>
      </c>
    </row>
    <row r="486" spans="1:18" ht="12.75" customHeight="1" x14ac:dyDescent="0.2">
      <c r="A486" s="13">
        <v>1413</v>
      </c>
      <c r="B486" s="28"/>
      <c r="C486" s="27" t="s">
        <v>138</v>
      </c>
      <c r="D486" s="29" t="s">
        <v>50</v>
      </c>
      <c r="E486" s="30">
        <v>44743</v>
      </c>
      <c r="F486" s="13"/>
      <c r="G486" s="4"/>
      <c r="H486" s="32" t="s">
        <v>127</v>
      </c>
      <c r="I486" s="31"/>
      <c r="J486" s="32" t="s">
        <v>128</v>
      </c>
      <c r="K486" s="56"/>
      <c r="L486" s="55" t="s">
        <v>129</v>
      </c>
      <c r="M486" s="56"/>
      <c r="N48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86" s="32" t="str">
        <f>CONCATENATE("F","$",Таблица_основная[[#This Row],[Первая строка массива]])</f>
        <v>F$482</v>
      </c>
      <c r="P486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86" s="13">
        <f t="shared" si="30"/>
        <v>482</v>
      </c>
      <c r="R486" s="13">
        <f>Таблица_основная[[#This Row],[Первая строка массива]]+15</f>
        <v>497</v>
      </c>
    </row>
    <row r="487" spans="1:18" ht="12.75" customHeight="1" x14ac:dyDescent="0.2">
      <c r="A487" s="13">
        <v>1414</v>
      </c>
      <c r="B487" s="28"/>
      <c r="C487" s="27" t="s">
        <v>139</v>
      </c>
      <c r="D487" s="29" t="s">
        <v>50</v>
      </c>
      <c r="E487" s="30">
        <v>44743</v>
      </c>
      <c r="F487" s="13"/>
      <c r="G487" s="4"/>
      <c r="H487" s="32" t="s">
        <v>127</v>
      </c>
      <c r="I487" s="31"/>
      <c r="J487" s="32" t="s">
        <v>128</v>
      </c>
      <c r="K487" s="56"/>
      <c r="L487" s="55" t="s">
        <v>129</v>
      </c>
      <c r="M487" s="56"/>
      <c r="N48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87" s="32" t="str">
        <f>CONCATENATE("F","$",Таблица_основная[[#This Row],[Первая строка массива]])</f>
        <v>F$482</v>
      </c>
      <c r="P487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87" s="13">
        <f t="shared" si="30"/>
        <v>482</v>
      </c>
      <c r="R487" s="13">
        <f>Таблица_основная[[#This Row],[Первая строка массива]]+15</f>
        <v>497</v>
      </c>
    </row>
    <row r="488" spans="1:18" ht="12.75" customHeight="1" x14ac:dyDescent="0.2">
      <c r="A488" s="13">
        <v>1415</v>
      </c>
      <c r="B488" s="28"/>
      <c r="C488" s="27" t="s">
        <v>140</v>
      </c>
      <c r="D488" s="29" t="s">
        <v>50</v>
      </c>
      <c r="E488" s="30">
        <v>44743</v>
      </c>
      <c r="F488" s="13"/>
      <c r="G488" s="4"/>
      <c r="H488" s="32" t="s">
        <v>127</v>
      </c>
      <c r="I488" s="31"/>
      <c r="J488" s="32" t="s">
        <v>128</v>
      </c>
      <c r="K488" s="56"/>
      <c r="L488" s="55" t="s">
        <v>129</v>
      </c>
      <c r="M488" s="56"/>
      <c r="N48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88" s="32" t="str">
        <f>CONCATENATE("F","$",Таблица_основная[[#This Row],[Первая строка массива]])</f>
        <v>F$482</v>
      </c>
      <c r="P488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88" s="13">
        <f t="shared" si="30"/>
        <v>482</v>
      </c>
      <c r="R488" s="13">
        <f>Таблица_основная[[#This Row],[Первая строка массива]]+15</f>
        <v>497</v>
      </c>
    </row>
    <row r="489" spans="1:18" ht="12.75" customHeight="1" x14ac:dyDescent="0.2">
      <c r="A489" s="13">
        <v>1416</v>
      </c>
      <c r="B489" s="28"/>
      <c r="C489" s="27" t="s">
        <v>141</v>
      </c>
      <c r="D489" s="29" t="s">
        <v>50</v>
      </c>
      <c r="E489" s="30">
        <v>44743</v>
      </c>
      <c r="F489" s="13"/>
      <c r="G489" s="4"/>
      <c r="H489" s="32" t="s">
        <v>127</v>
      </c>
      <c r="I489" s="31"/>
      <c r="J489" s="32" t="s">
        <v>128</v>
      </c>
      <c r="K489" s="56"/>
      <c r="L489" s="55" t="s">
        <v>129</v>
      </c>
      <c r="M489" s="56"/>
      <c r="N48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89" s="32" t="str">
        <f>CONCATENATE("F","$",Таблица_основная[[#This Row],[Первая строка массива]])</f>
        <v>F$482</v>
      </c>
      <c r="P489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89" s="13">
        <f t="shared" si="30"/>
        <v>482</v>
      </c>
      <c r="R489" s="13">
        <f>Таблица_основная[[#This Row],[Первая строка массива]]+15</f>
        <v>497</v>
      </c>
    </row>
    <row r="490" spans="1:18" ht="12.75" customHeight="1" x14ac:dyDescent="0.2">
      <c r="A490" s="13">
        <v>1417</v>
      </c>
      <c r="B490" s="28"/>
      <c r="C490" s="27" t="s">
        <v>142</v>
      </c>
      <c r="D490" s="29" t="s">
        <v>50</v>
      </c>
      <c r="E490" s="30">
        <v>44743</v>
      </c>
      <c r="F490" s="13"/>
      <c r="G490" s="4"/>
      <c r="H490" s="32" t="s">
        <v>127</v>
      </c>
      <c r="I490" s="31"/>
      <c r="J490" s="32" t="s">
        <v>128</v>
      </c>
      <c r="K490" s="56"/>
      <c r="L490" s="55" t="s">
        <v>129</v>
      </c>
      <c r="M490" s="56"/>
      <c r="N49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90" s="32" t="str">
        <f>CONCATENATE("F","$",Таблица_основная[[#This Row],[Первая строка массива]])</f>
        <v>F$482</v>
      </c>
      <c r="P490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90" s="13">
        <f t="shared" si="30"/>
        <v>482</v>
      </c>
      <c r="R490" s="13">
        <f>Таблица_основная[[#This Row],[Первая строка массива]]+15</f>
        <v>497</v>
      </c>
    </row>
    <row r="491" spans="1:18" ht="12.75" customHeight="1" x14ac:dyDescent="0.2">
      <c r="A491" s="13">
        <v>1418</v>
      </c>
      <c r="B491" s="28"/>
      <c r="C491" s="27" t="s">
        <v>143</v>
      </c>
      <c r="D491" s="29" t="s">
        <v>50</v>
      </c>
      <c r="E491" s="30">
        <v>44743</v>
      </c>
      <c r="F491" s="13"/>
      <c r="G491" s="4"/>
      <c r="H491" s="32" t="s">
        <v>127</v>
      </c>
      <c r="I491" s="31"/>
      <c r="J491" s="32" t="s">
        <v>128</v>
      </c>
      <c r="K491" s="56"/>
      <c r="L491" s="55" t="s">
        <v>129</v>
      </c>
      <c r="M491" s="56"/>
      <c r="N49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91" s="32" t="str">
        <f>CONCATENATE("F","$",Таблица_основная[[#This Row],[Первая строка массива]])</f>
        <v>F$482</v>
      </c>
      <c r="P491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91" s="13">
        <f t="shared" si="30"/>
        <v>482</v>
      </c>
      <c r="R491" s="13">
        <f>Таблица_основная[[#This Row],[Первая строка массива]]+15</f>
        <v>497</v>
      </c>
    </row>
    <row r="492" spans="1:18" ht="12.75" customHeight="1" x14ac:dyDescent="0.2">
      <c r="A492" s="13">
        <v>1419</v>
      </c>
      <c r="B492" s="28"/>
      <c r="C492" s="27" t="s">
        <v>144</v>
      </c>
      <c r="D492" s="29" t="s">
        <v>50</v>
      </c>
      <c r="E492" s="30">
        <v>44743</v>
      </c>
      <c r="F492" s="13"/>
      <c r="G492" s="4"/>
      <c r="H492" s="32" t="s">
        <v>127</v>
      </c>
      <c r="I492" s="31"/>
      <c r="J492" s="32" t="s">
        <v>128</v>
      </c>
      <c r="K492" s="56"/>
      <c r="L492" s="55" t="s">
        <v>129</v>
      </c>
      <c r="M492" s="56"/>
      <c r="N49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92" s="32" t="str">
        <f>CONCATENATE("F","$",Таблица_основная[[#This Row],[Первая строка массива]])</f>
        <v>F$482</v>
      </c>
      <c r="P492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92" s="13">
        <f t="shared" si="30"/>
        <v>482</v>
      </c>
      <c r="R492" s="13">
        <f>Таблица_основная[[#This Row],[Первая строка массива]]+15</f>
        <v>497</v>
      </c>
    </row>
    <row r="493" spans="1:18" ht="12.75" customHeight="1" x14ac:dyDescent="0.2">
      <c r="A493" s="13">
        <v>1420</v>
      </c>
      <c r="B493" s="28"/>
      <c r="C493" s="27" t="s">
        <v>145</v>
      </c>
      <c r="D493" s="29" t="s">
        <v>50</v>
      </c>
      <c r="E493" s="30">
        <v>44743</v>
      </c>
      <c r="F493" s="13"/>
      <c r="G493" s="4"/>
      <c r="H493" s="32" t="s">
        <v>127</v>
      </c>
      <c r="I493" s="31"/>
      <c r="J493" s="32" t="s">
        <v>128</v>
      </c>
      <c r="K493" s="56"/>
      <c r="L493" s="55" t="s">
        <v>129</v>
      </c>
      <c r="M493" s="56"/>
      <c r="N49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93" s="32" t="str">
        <f>CONCATENATE("F","$",Таблица_основная[[#This Row],[Первая строка массива]])</f>
        <v>F$482</v>
      </c>
      <c r="P493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93" s="13">
        <f t="shared" si="30"/>
        <v>482</v>
      </c>
      <c r="R493" s="13">
        <f>Таблица_основная[[#This Row],[Первая строка массива]]+15</f>
        <v>497</v>
      </c>
    </row>
    <row r="494" spans="1:18" ht="12.75" customHeight="1" x14ac:dyDescent="0.2">
      <c r="A494" s="13">
        <v>1421</v>
      </c>
      <c r="B494" s="28"/>
      <c r="C494" s="27" t="s">
        <v>146</v>
      </c>
      <c r="D494" s="29" t="s">
        <v>50</v>
      </c>
      <c r="E494" s="30">
        <v>44743</v>
      </c>
      <c r="F494" s="13"/>
      <c r="G494" s="4"/>
      <c r="H494" s="32" t="s">
        <v>127</v>
      </c>
      <c r="I494" s="31"/>
      <c r="J494" s="32" t="s">
        <v>128</v>
      </c>
      <c r="K494" s="56"/>
      <c r="L494" s="55" t="s">
        <v>129</v>
      </c>
      <c r="M494" s="56"/>
      <c r="N49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94" s="32" t="str">
        <f>CONCATENATE("F","$",Таблица_основная[[#This Row],[Первая строка массива]])</f>
        <v>F$482</v>
      </c>
      <c r="P494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94" s="13">
        <f t="shared" si="30"/>
        <v>482</v>
      </c>
      <c r="R494" s="13">
        <f>Таблица_основная[[#This Row],[Первая строка массива]]+15</f>
        <v>497</v>
      </c>
    </row>
    <row r="495" spans="1:18" ht="12.75" customHeight="1" x14ac:dyDescent="0.2">
      <c r="A495" s="13">
        <v>1422</v>
      </c>
      <c r="B495" s="28"/>
      <c r="C495" s="27" t="s">
        <v>147</v>
      </c>
      <c r="D495" s="29" t="s">
        <v>50</v>
      </c>
      <c r="E495" s="30">
        <v>44743</v>
      </c>
      <c r="F495" s="13"/>
      <c r="G495" s="4"/>
      <c r="H495" s="32" t="s">
        <v>127</v>
      </c>
      <c r="I495" s="31"/>
      <c r="J495" s="32" t="s">
        <v>128</v>
      </c>
      <c r="K495" s="56"/>
      <c r="L495" s="55" t="s">
        <v>129</v>
      </c>
      <c r="M495" s="56"/>
      <c r="N49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95" s="32" t="str">
        <f>CONCATENATE("F","$",Таблица_основная[[#This Row],[Первая строка массива]])</f>
        <v>F$482</v>
      </c>
      <c r="P495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95" s="13">
        <f t="shared" si="30"/>
        <v>482</v>
      </c>
      <c r="R495" s="13">
        <f>Таблица_основная[[#This Row],[Первая строка массива]]+15</f>
        <v>497</v>
      </c>
    </row>
    <row r="496" spans="1:18" ht="12.75" customHeight="1" x14ac:dyDescent="0.2">
      <c r="A496" s="13">
        <v>1423</v>
      </c>
      <c r="B496" s="28"/>
      <c r="C496" s="27" t="s">
        <v>148</v>
      </c>
      <c r="D496" s="29" t="s">
        <v>50</v>
      </c>
      <c r="E496" s="30">
        <v>44743</v>
      </c>
      <c r="F496" s="13"/>
      <c r="G496" s="4"/>
      <c r="H496" s="32" t="s">
        <v>127</v>
      </c>
      <c r="I496" s="31"/>
      <c r="J496" s="32" t="s">
        <v>128</v>
      </c>
      <c r="K496" s="56"/>
      <c r="L496" s="55" t="s">
        <v>129</v>
      </c>
      <c r="M496" s="56"/>
      <c r="N49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96" s="32" t="str">
        <f>CONCATENATE("F","$",Таблица_основная[[#This Row],[Первая строка массива]])</f>
        <v>F$482</v>
      </c>
      <c r="P496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96" s="13">
        <f t="shared" si="30"/>
        <v>482</v>
      </c>
      <c r="R496" s="13">
        <f>Таблица_основная[[#This Row],[Первая строка массива]]+15</f>
        <v>497</v>
      </c>
    </row>
    <row r="497" spans="1:27" ht="12.75" customHeight="1" x14ac:dyDescent="0.2">
      <c r="A497" s="13">
        <v>1424</v>
      </c>
      <c r="B497" s="28"/>
      <c r="C497" s="27" t="s">
        <v>149</v>
      </c>
      <c r="D497" s="29" t="s">
        <v>50</v>
      </c>
      <c r="E497" s="30">
        <v>44743</v>
      </c>
      <c r="F497" s="13"/>
      <c r="G497" s="4"/>
      <c r="H497" s="32" t="s">
        <v>127</v>
      </c>
      <c r="I497" s="31"/>
      <c r="J497" s="32" t="s">
        <v>128</v>
      </c>
      <c r="K497" s="56"/>
      <c r="L497" s="55" t="s">
        <v>129</v>
      </c>
      <c r="M497" s="56"/>
      <c r="N49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97" s="32" t="str">
        <f>CONCATENATE("F","$",Таблица_основная[[#This Row],[Первая строка массива]])</f>
        <v>F$482</v>
      </c>
      <c r="P497" s="32" t="str">
        <f>CONCATENATE("F","$",Таблица_основная[[#This Row],[Первая строка массива]],":","F","$",Таблица_основная[[#This Row],[Последняя строка моссива]])</f>
        <v>F$482:F$497</v>
      </c>
      <c r="Q497" s="13">
        <f t="shared" si="30"/>
        <v>482</v>
      </c>
      <c r="R497" s="13">
        <f>Таблица_основная[[#This Row],[Первая строка массива]]+15</f>
        <v>497</v>
      </c>
    </row>
    <row r="498" spans="1:27" ht="12.75" customHeight="1" x14ac:dyDescent="0.2">
      <c r="A498" s="13">
        <v>1453</v>
      </c>
      <c r="B498" s="28"/>
      <c r="C498" s="27" t="s">
        <v>134</v>
      </c>
      <c r="D498" s="29" t="s">
        <v>104</v>
      </c>
      <c r="E498" s="30">
        <v>44743</v>
      </c>
      <c r="F498" s="13"/>
      <c r="G498" s="4"/>
      <c r="H498" s="32" t="s">
        <v>127</v>
      </c>
      <c r="I498" s="31"/>
      <c r="J498" s="32" t="s">
        <v>128</v>
      </c>
      <c r="K498" s="56"/>
      <c r="L498" s="55" t="s">
        <v>129</v>
      </c>
      <c r="M498" s="56"/>
      <c r="N49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98" s="32" t="str">
        <f>CONCATENATE("F","$",Таблица_основная[[#This Row],[Первая строка массива]])</f>
        <v>F$498</v>
      </c>
      <c r="P498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498" s="63">
        <f>ROW()</f>
        <v>498</v>
      </c>
      <c r="R498" s="13">
        <f>Таблица_основная[[#This Row],[Первая строка массива]]+15</f>
        <v>513</v>
      </c>
    </row>
    <row r="499" spans="1:27" ht="12.75" customHeight="1" x14ac:dyDescent="0.2">
      <c r="A499" s="13">
        <v>1454</v>
      </c>
      <c r="B499" s="28"/>
      <c r="C499" s="27" t="s">
        <v>135</v>
      </c>
      <c r="D499" s="29" t="s">
        <v>104</v>
      </c>
      <c r="E499" s="30">
        <v>44743</v>
      </c>
      <c r="F499" s="13"/>
      <c r="G499" s="4"/>
      <c r="H499" s="32" t="s">
        <v>127</v>
      </c>
      <c r="I499" s="31"/>
      <c r="J499" s="32" t="s">
        <v>128</v>
      </c>
      <c r="K499" s="56"/>
      <c r="L499" s="55" t="s">
        <v>129</v>
      </c>
      <c r="M499" s="56"/>
      <c r="N49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499" s="32" t="str">
        <f>CONCATENATE("F","$",Таблица_основная[[#This Row],[Первая строка массива]])</f>
        <v>F$498</v>
      </c>
      <c r="P499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499" s="13">
        <f t="shared" ref="Q499:Q513" si="31">Q498</f>
        <v>498</v>
      </c>
      <c r="R499" s="13">
        <f>Таблица_основная[[#This Row],[Первая строка массива]]+15</f>
        <v>513</v>
      </c>
    </row>
    <row r="500" spans="1:27" ht="12.75" customHeight="1" x14ac:dyDescent="0.2">
      <c r="A500" s="13">
        <v>1455</v>
      </c>
      <c r="B500" s="28"/>
      <c r="C500" s="27" t="s">
        <v>136</v>
      </c>
      <c r="D500" s="29" t="s">
        <v>104</v>
      </c>
      <c r="E500" s="30">
        <v>44743</v>
      </c>
      <c r="F500" s="13"/>
      <c r="G500" s="4"/>
      <c r="H500" s="32" t="s">
        <v>127</v>
      </c>
      <c r="I500" s="31"/>
      <c r="J500" s="32" t="s">
        <v>128</v>
      </c>
      <c r="K500" s="56"/>
      <c r="L500" s="55" t="s">
        <v>129</v>
      </c>
      <c r="M500" s="56"/>
      <c r="N50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00" s="32" t="str">
        <f>CONCATENATE("F","$",Таблица_основная[[#This Row],[Первая строка массива]])</f>
        <v>F$498</v>
      </c>
      <c r="P500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00" s="13">
        <f t="shared" si="31"/>
        <v>498</v>
      </c>
      <c r="R500" s="13">
        <f>Таблица_основная[[#This Row],[Первая строка массива]]+15</f>
        <v>513</v>
      </c>
    </row>
    <row r="501" spans="1:27" ht="12.75" customHeight="1" x14ac:dyDescent="0.2">
      <c r="A501" s="13">
        <v>1456</v>
      </c>
      <c r="B501" s="28"/>
      <c r="C501" s="27" t="s">
        <v>137</v>
      </c>
      <c r="D501" s="29" t="s">
        <v>104</v>
      </c>
      <c r="E501" s="30">
        <v>44743</v>
      </c>
      <c r="F501" s="13"/>
      <c r="G501" s="4"/>
      <c r="H501" s="32" t="s">
        <v>127</v>
      </c>
      <c r="I501" s="31"/>
      <c r="J501" s="32" t="s">
        <v>128</v>
      </c>
      <c r="K501" s="56"/>
      <c r="L501" s="55" t="s">
        <v>129</v>
      </c>
      <c r="M501" s="56"/>
      <c r="N50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01" s="32" t="str">
        <f>CONCATENATE("F","$",Таблица_основная[[#This Row],[Первая строка массива]])</f>
        <v>F$498</v>
      </c>
      <c r="P501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01" s="13">
        <f t="shared" si="31"/>
        <v>498</v>
      </c>
      <c r="R501" s="13">
        <f>Таблица_основная[[#This Row],[Первая строка массива]]+15</f>
        <v>513</v>
      </c>
    </row>
    <row r="502" spans="1:27" ht="12.75" customHeight="1" x14ac:dyDescent="0.2">
      <c r="A502" s="13">
        <v>1457</v>
      </c>
      <c r="B502" s="28"/>
      <c r="C502" s="27" t="s">
        <v>138</v>
      </c>
      <c r="D502" s="29" t="s">
        <v>104</v>
      </c>
      <c r="E502" s="30">
        <v>44743</v>
      </c>
      <c r="F502" s="13"/>
      <c r="G502" s="4"/>
      <c r="H502" s="32" t="s">
        <v>127</v>
      </c>
      <c r="I502" s="31"/>
      <c r="J502" s="32" t="s">
        <v>128</v>
      </c>
      <c r="K502" s="56"/>
      <c r="L502" s="55" t="s">
        <v>129</v>
      </c>
      <c r="M502" s="56"/>
      <c r="N50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02" s="32" t="str">
        <f>CONCATENATE("F","$",Таблица_основная[[#This Row],[Первая строка массива]])</f>
        <v>F$498</v>
      </c>
      <c r="P502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02" s="13">
        <f t="shared" si="31"/>
        <v>498</v>
      </c>
      <c r="R502" s="13">
        <f>Таблица_основная[[#This Row],[Первая строка массива]]+15</f>
        <v>513</v>
      </c>
    </row>
    <row r="503" spans="1:27" ht="12.75" customHeight="1" x14ac:dyDescent="0.2">
      <c r="A503" s="13">
        <v>1458</v>
      </c>
      <c r="B503" s="28"/>
      <c r="C503" s="27" t="s">
        <v>139</v>
      </c>
      <c r="D503" s="29" t="s">
        <v>104</v>
      </c>
      <c r="E503" s="30">
        <v>44743</v>
      </c>
      <c r="F503" s="13"/>
      <c r="G503" s="4"/>
      <c r="H503" s="32" t="s">
        <v>127</v>
      </c>
      <c r="I503" s="31"/>
      <c r="J503" s="32" t="s">
        <v>128</v>
      </c>
      <c r="K503" s="56"/>
      <c r="L503" s="55" t="s">
        <v>129</v>
      </c>
      <c r="M503" s="56"/>
      <c r="N50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03" s="32" t="str">
        <f>CONCATENATE("F","$",Таблица_основная[[#This Row],[Первая строка массива]])</f>
        <v>F$498</v>
      </c>
      <c r="P503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03" s="13">
        <f t="shared" si="31"/>
        <v>498</v>
      </c>
      <c r="R503" s="13">
        <f>Таблица_основная[[#This Row],[Первая строка массива]]+15</f>
        <v>513</v>
      </c>
    </row>
    <row r="504" spans="1:27" ht="12.75" customHeight="1" x14ac:dyDescent="0.2">
      <c r="A504" s="13">
        <v>1459</v>
      </c>
      <c r="B504" s="28"/>
      <c r="C504" s="27" t="s">
        <v>140</v>
      </c>
      <c r="D504" s="29" t="s">
        <v>104</v>
      </c>
      <c r="E504" s="30">
        <v>44743</v>
      </c>
      <c r="F504" s="13"/>
      <c r="G504" s="4"/>
      <c r="H504" s="32" t="s">
        <v>127</v>
      </c>
      <c r="I504" s="31"/>
      <c r="J504" s="32" t="s">
        <v>128</v>
      </c>
      <c r="K504" s="56"/>
      <c r="L504" s="55" t="s">
        <v>129</v>
      </c>
      <c r="M504" s="56"/>
      <c r="N50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04" s="32" t="str">
        <f>CONCATENATE("F","$",Таблица_основная[[#This Row],[Первая строка массива]])</f>
        <v>F$498</v>
      </c>
      <c r="P504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04" s="13">
        <f t="shared" si="31"/>
        <v>498</v>
      </c>
      <c r="R504" s="13">
        <f>Таблица_основная[[#This Row],[Первая строка массива]]+15</f>
        <v>513</v>
      </c>
    </row>
    <row r="505" spans="1:27" ht="12.75" customHeight="1" x14ac:dyDescent="0.2">
      <c r="A505" s="13">
        <v>1460</v>
      </c>
      <c r="B505" s="28"/>
      <c r="C505" s="27" t="s">
        <v>141</v>
      </c>
      <c r="D505" s="29" t="s">
        <v>104</v>
      </c>
      <c r="E505" s="30">
        <v>44743</v>
      </c>
      <c r="F505" s="13"/>
      <c r="G505" s="4"/>
      <c r="H505" s="32" t="s">
        <v>127</v>
      </c>
      <c r="I505" s="31"/>
      <c r="J505" s="32" t="s">
        <v>128</v>
      </c>
      <c r="K505" s="56"/>
      <c r="L505" s="55" t="s">
        <v>129</v>
      </c>
      <c r="M505" s="56"/>
      <c r="N50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05" s="32" t="str">
        <f>CONCATENATE("F","$",Таблица_основная[[#This Row],[Первая строка массива]])</f>
        <v>F$498</v>
      </c>
      <c r="P505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05" s="13">
        <f t="shared" si="31"/>
        <v>498</v>
      </c>
      <c r="R505" s="13">
        <f>Таблица_основная[[#This Row],[Первая строка массива]]+15</f>
        <v>513</v>
      </c>
    </row>
    <row r="506" spans="1:27" ht="12.75" customHeight="1" x14ac:dyDescent="0.2">
      <c r="A506" s="13">
        <v>1461</v>
      </c>
      <c r="B506" s="28"/>
      <c r="C506" s="27" t="s">
        <v>142</v>
      </c>
      <c r="D506" s="29" t="s">
        <v>104</v>
      </c>
      <c r="E506" s="30">
        <v>44743</v>
      </c>
      <c r="F506" s="13"/>
      <c r="G506" s="4"/>
      <c r="H506" s="32" t="s">
        <v>127</v>
      </c>
      <c r="I506" s="31"/>
      <c r="J506" s="32" t="s">
        <v>128</v>
      </c>
      <c r="K506" s="56"/>
      <c r="L506" s="55" t="s">
        <v>129</v>
      </c>
      <c r="M506" s="56"/>
      <c r="N50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06" s="32" t="str">
        <f>CONCATENATE("F","$",Таблица_основная[[#This Row],[Первая строка массива]])</f>
        <v>F$498</v>
      </c>
      <c r="P506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06" s="13">
        <f t="shared" si="31"/>
        <v>498</v>
      </c>
      <c r="R506" s="13">
        <f>Таблица_основная[[#This Row],[Первая строка массива]]+15</f>
        <v>513</v>
      </c>
    </row>
    <row r="507" spans="1:27" ht="12.75" customHeight="1" x14ac:dyDescent="0.2">
      <c r="A507" s="13">
        <v>1462</v>
      </c>
      <c r="B507" s="28"/>
      <c r="C507" s="27" t="s">
        <v>143</v>
      </c>
      <c r="D507" s="29" t="s">
        <v>104</v>
      </c>
      <c r="E507" s="30">
        <v>44743</v>
      </c>
      <c r="F507" s="13"/>
      <c r="G507" s="4"/>
      <c r="H507" s="32" t="s">
        <v>127</v>
      </c>
      <c r="I507" s="31"/>
      <c r="J507" s="32" t="s">
        <v>128</v>
      </c>
      <c r="K507" s="56"/>
      <c r="L507" s="55" t="s">
        <v>129</v>
      </c>
      <c r="M507" s="56"/>
      <c r="N50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07" s="32" t="str">
        <f>CONCATENATE("F","$",Таблица_основная[[#This Row],[Первая строка массива]])</f>
        <v>F$498</v>
      </c>
      <c r="P507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07" s="13">
        <f t="shared" si="31"/>
        <v>498</v>
      </c>
      <c r="R507" s="13">
        <f>Таблица_основная[[#This Row],[Первая строка массива]]+15</f>
        <v>513</v>
      </c>
    </row>
    <row r="508" spans="1:27" ht="12.75" customHeight="1" x14ac:dyDescent="0.2">
      <c r="A508" s="13">
        <v>1463</v>
      </c>
      <c r="B508" s="28"/>
      <c r="C508" s="27" t="s">
        <v>144</v>
      </c>
      <c r="D508" s="29" t="s">
        <v>104</v>
      </c>
      <c r="E508" s="30">
        <v>44743</v>
      </c>
      <c r="F508" s="13"/>
      <c r="G508" s="4"/>
      <c r="H508" s="32" t="s">
        <v>127</v>
      </c>
      <c r="I508" s="31"/>
      <c r="J508" s="32" t="s">
        <v>128</v>
      </c>
      <c r="K508" s="56"/>
      <c r="L508" s="55" t="s">
        <v>129</v>
      </c>
      <c r="M508" s="56"/>
      <c r="N50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08" s="32" t="str">
        <f>CONCATENATE("F","$",Таблица_основная[[#This Row],[Первая строка массива]])</f>
        <v>F$498</v>
      </c>
      <c r="P508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08" s="13">
        <f t="shared" si="31"/>
        <v>498</v>
      </c>
      <c r="R508" s="13">
        <f>Таблица_основная[[#This Row],[Первая строка массива]]+15</f>
        <v>513</v>
      </c>
    </row>
    <row r="509" spans="1:27" ht="12.75" customHeight="1" x14ac:dyDescent="0.2">
      <c r="A509" s="13">
        <v>1464</v>
      </c>
      <c r="B509" s="28"/>
      <c r="C509" s="27" t="s">
        <v>145</v>
      </c>
      <c r="D509" s="29" t="s">
        <v>104</v>
      </c>
      <c r="E509" s="30">
        <v>44743</v>
      </c>
      <c r="F509" s="13"/>
      <c r="G509" s="4"/>
      <c r="H509" s="32" t="s">
        <v>127</v>
      </c>
      <c r="I509" s="31"/>
      <c r="J509" s="32" t="s">
        <v>128</v>
      </c>
      <c r="K509" s="56"/>
      <c r="L509" s="55" t="s">
        <v>129</v>
      </c>
      <c r="M509" s="56"/>
      <c r="N50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09" s="32" t="str">
        <f>CONCATENATE("F","$",Таблица_основная[[#This Row],[Первая строка массива]])</f>
        <v>F$498</v>
      </c>
      <c r="P509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09" s="13">
        <f t="shared" si="31"/>
        <v>498</v>
      </c>
      <c r="R509" s="13">
        <f>Таблица_основная[[#This Row],[Первая строка массива]]+15</f>
        <v>513</v>
      </c>
      <c r="Z509" s="61"/>
      <c r="AA509" s="61"/>
    </row>
    <row r="510" spans="1:27" ht="12.75" customHeight="1" x14ac:dyDescent="0.2">
      <c r="A510" s="13">
        <v>1465</v>
      </c>
      <c r="B510" s="28"/>
      <c r="C510" s="27" t="s">
        <v>146</v>
      </c>
      <c r="D510" s="29" t="s">
        <v>104</v>
      </c>
      <c r="E510" s="30">
        <v>44743</v>
      </c>
      <c r="F510" s="13"/>
      <c r="G510" s="4"/>
      <c r="H510" s="32" t="s">
        <v>127</v>
      </c>
      <c r="I510" s="31"/>
      <c r="J510" s="32" t="s">
        <v>128</v>
      </c>
      <c r="K510" s="56"/>
      <c r="L510" s="55" t="s">
        <v>129</v>
      </c>
      <c r="M510" s="56"/>
      <c r="N51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10" s="32" t="str">
        <f>CONCATENATE("F","$",Таблица_основная[[#This Row],[Первая строка массива]])</f>
        <v>F$498</v>
      </c>
      <c r="P510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10" s="13">
        <f t="shared" si="31"/>
        <v>498</v>
      </c>
      <c r="R510" s="13">
        <f>Таблица_основная[[#This Row],[Первая строка массива]]+15</f>
        <v>513</v>
      </c>
      <c r="Z510" s="61"/>
      <c r="AA510" s="61"/>
    </row>
    <row r="511" spans="1:27" ht="12.75" customHeight="1" x14ac:dyDescent="0.2">
      <c r="A511" s="13">
        <v>1466</v>
      </c>
      <c r="B511" s="28"/>
      <c r="C511" s="27" t="s">
        <v>147</v>
      </c>
      <c r="D511" s="29" t="s">
        <v>104</v>
      </c>
      <c r="E511" s="30">
        <v>44743</v>
      </c>
      <c r="F511" s="13"/>
      <c r="G511" s="4"/>
      <c r="H511" s="32" t="s">
        <v>127</v>
      </c>
      <c r="I511" s="31"/>
      <c r="J511" s="32" t="s">
        <v>128</v>
      </c>
      <c r="K511" s="56"/>
      <c r="L511" s="55" t="s">
        <v>129</v>
      </c>
      <c r="M511" s="56"/>
      <c r="N51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11" s="32" t="str">
        <f>CONCATENATE("F","$",Таблица_основная[[#This Row],[Первая строка массива]])</f>
        <v>F$498</v>
      </c>
      <c r="P511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11" s="13">
        <f t="shared" si="31"/>
        <v>498</v>
      </c>
      <c r="R511" s="13">
        <f>Таблица_основная[[#This Row],[Первая строка массива]]+15</f>
        <v>513</v>
      </c>
      <c r="Z511" s="61"/>
      <c r="AA511" s="61"/>
    </row>
    <row r="512" spans="1:27" ht="12.75" customHeight="1" x14ac:dyDescent="0.2">
      <c r="A512" s="13">
        <v>1467</v>
      </c>
      <c r="B512" s="28"/>
      <c r="C512" s="27" t="s">
        <v>148</v>
      </c>
      <c r="D512" s="29" t="s">
        <v>104</v>
      </c>
      <c r="E512" s="30">
        <v>44743</v>
      </c>
      <c r="F512" s="13"/>
      <c r="G512" s="4"/>
      <c r="H512" s="32" t="s">
        <v>127</v>
      </c>
      <c r="I512" s="31"/>
      <c r="J512" s="32" t="s">
        <v>128</v>
      </c>
      <c r="K512" s="56"/>
      <c r="L512" s="55" t="s">
        <v>129</v>
      </c>
      <c r="M512" s="56"/>
      <c r="N51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12" s="32" t="str">
        <f>CONCATENATE("F","$",Таблица_основная[[#This Row],[Первая строка массива]])</f>
        <v>F$498</v>
      </c>
      <c r="P512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12" s="13">
        <f t="shared" si="31"/>
        <v>498</v>
      </c>
      <c r="R512" s="13">
        <f>Таблица_основная[[#This Row],[Первая строка массива]]+15</f>
        <v>513</v>
      </c>
      <c r="Z512" s="61"/>
      <c r="AA512" s="61"/>
    </row>
    <row r="513" spans="1:27" ht="12.75" customHeight="1" x14ac:dyDescent="0.2">
      <c r="A513" s="13">
        <v>1468</v>
      </c>
      <c r="B513" s="28"/>
      <c r="C513" s="27" t="s">
        <v>149</v>
      </c>
      <c r="D513" s="29" t="s">
        <v>104</v>
      </c>
      <c r="E513" s="30">
        <v>44743</v>
      </c>
      <c r="F513" s="13"/>
      <c r="G513" s="4"/>
      <c r="H513" s="32" t="s">
        <v>127</v>
      </c>
      <c r="I513" s="31"/>
      <c r="J513" s="32" t="s">
        <v>128</v>
      </c>
      <c r="K513" s="56"/>
      <c r="L513" s="55" t="s">
        <v>129</v>
      </c>
      <c r="M513" s="56"/>
      <c r="N51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13" s="32" t="str">
        <f>CONCATENATE("F","$",Таблица_основная[[#This Row],[Первая строка массива]])</f>
        <v>F$498</v>
      </c>
      <c r="P513" s="32" t="str">
        <f>CONCATENATE("F","$",Таблица_основная[[#This Row],[Первая строка массива]],":","F","$",Таблица_основная[[#This Row],[Последняя строка моссива]])</f>
        <v>F$498:F$513</v>
      </c>
      <c r="Q513" s="13">
        <f t="shared" si="31"/>
        <v>498</v>
      </c>
      <c r="R513" s="13">
        <f>Таблица_основная[[#This Row],[Первая строка массива]]+15</f>
        <v>513</v>
      </c>
      <c r="Z513" s="61"/>
      <c r="AA513" s="61"/>
    </row>
    <row r="514" spans="1:27" s="61" customFormat="1" ht="12.75" customHeight="1" x14ac:dyDescent="0.2">
      <c r="A514" s="13">
        <v>1497</v>
      </c>
      <c r="B514" s="28"/>
      <c r="C514" s="27" t="s">
        <v>134</v>
      </c>
      <c r="D514" s="29" t="s">
        <v>99</v>
      </c>
      <c r="E514" s="30">
        <v>44743</v>
      </c>
      <c r="F514" s="13"/>
      <c r="G514" s="4"/>
      <c r="H514" s="32" t="s">
        <v>127</v>
      </c>
      <c r="I514" s="31"/>
      <c r="J514" s="32" t="s">
        <v>128</v>
      </c>
      <c r="K514" s="56"/>
      <c r="L514" s="55" t="s">
        <v>129</v>
      </c>
      <c r="M514" s="56"/>
      <c r="N51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14" s="32" t="str">
        <f>CONCATENATE("F","$",Таблица_основная[[#This Row],[Первая строка массива]])</f>
        <v>F$514</v>
      </c>
      <c r="P514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14" s="63">
        <f>ROW()</f>
        <v>514</v>
      </c>
      <c r="R514" s="13">
        <f>Таблица_основная[[#This Row],[Первая строка массива]]+15</f>
        <v>529</v>
      </c>
    </row>
    <row r="515" spans="1:27" s="61" customFormat="1" ht="12.75" customHeight="1" x14ac:dyDescent="0.2">
      <c r="A515" s="13">
        <v>1498</v>
      </c>
      <c r="B515" s="28"/>
      <c r="C515" s="27" t="s">
        <v>135</v>
      </c>
      <c r="D515" s="29" t="s">
        <v>99</v>
      </c>
      <c r="E515" s="30">
        <v>44743</v>
      </c>
      <c r="F515" s="13"/>
      <c r="G515" s="4"/>
      <c r="H515" s="32" t="s">
        <v>127</v>
      </c>
      <c r="I515" s="31"/>
      <c r="J515" s="32" t="s">
        <v>128</v>
      </c>
      <c r="K515" s="56"/>
      <c r="L515" s="55" t="s">
        <v>129</v>
      </c>
      <c r="M515" s="56"/>
      <c r="N51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15" s="32" t="str">
        <f>CONCATENATE("F","$",Таблица_основная[[#This Row],[Первая строка массива]])</f>
        <v>F$514</v>
      </c>
      <c r="P515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15" s="13">
        <f t="shared" ref="Q515:Q529" si="32">Q514</f>
        <v>514</v>
      </c>
      <c r="R515" s="13">
        <f>Таблица_основная[[#This Row],[Первая строка массива]]+15</f>
        <v>529</v>
      </c>
    </row>
    <row r="516" spans="1:27" s="61" customFormat="1" ht="12.75" customHeight="1" x14ac:dyDescent="0.2">
      <c r="A516" s="13">
        <v>1499</v>
      </c>
      <c r="B516" s="28"/>
      <c r="C516" s="27" t="s">
        <v>136</v>
      </c>
      <c r="D516" s="29" t="s">
        <v>99</v>
      </c>
      <c r="E516" s="30">
        <v>44743</v>
      </c>
      <c r="F516" s="13"/>
      <c r="G516" s="4"/>
      <c r="H516" s="32" t="s">
        <v>127</v>
      </c>
      <c r="I516" s="31"/>
      <c r="J516" s="32" t="s">
        <v>128</v>
      </c>
      <c r="K516" s="56"/>
      <c r="L516" s="55" t="s">
        <v>129</v>
      </c>
      <c r="M516" s="56"/>
      <c r="N51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16" s="32" t="str">
        <f>CONCATENATE("F","$",Таблица_основная[[#This Row],[Первая строка массива]])</f>
        <v>F$514</v>
      </c>
      <c r="P516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16" s="13">
        <f t="shared" si="32"/>
        <v>514</v>
      </c>
      <c r="R516" s="13">
        <f>Таблица_основная[[#This Row],[Первая строка массива]]+15</f>
        <v>529</v>
      </c>
    </row>
    <row r="517" spans="1:27" s="61" customFormat="1" ht="12.75" customHeight="1" x14ac:dyDescent="0.2">
      <c r="A517" s="13">
        <v>1500</v>
      </c>
      <c r="B517" s="28"/>
      <c r="C517" s="27" t="s">
        <v>137</v>
      </c>
      <c r="D517" s="29" t="s">
        <v>99</v>
      </c>
      <c r="E517" s="30">
        <v>44743</v>
      </c>
      <c r="F517" s="13"/>
      <c r="G517" s="4"/>
      <c r="H517" s="32" t="s">
        <v>127</v>
      </c>
      <c r="I517" s="31"/>
      <c r="J517" s="32" t="s">
        <v>128</v>
      </c>
      <c r="K517" s="56"/>
      <c r="L517" s="55" t="s">
        <v>129</v>
      </c>
      <c r="M517" s="56"/>
      <c r="N51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17" s="32" t="str">
        <f>CONCATENATE("F","$",Таблица_основная[[#This Row],[Первая строка массива]])</f>
        <v>F$514</v>
      </c>
      <c r="P517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17" s="13">
        <f t="shared" si="32"/>
        <v>514</v>
      </c>
      <c r="R517" s="13">
        <f>Таблица_основная[[#This Row],[Первая строка массива]]+15</f>
        <v>529</v>
      </c>
    </row>
    <row r="518" spans="1:27" s="61" customFormat="1" ht="12.75" customHeight="1" x14ac:dyDescent="0.2">
      <c r="A518" s="13">
        <v>1501</v>
      </c>
      <c r="B518" s="28"/>
      <c r="C518" s="27" t="s">
        <v>138</v>
      </c>
      <c r="D518" s="29" t="s">
        <v>99</v>
      </c>
      <c r="E518" s="30">
        <v>44743</v>
      </c>
      <c r="F518" s="13"/>
      <c r="G518" s="4"/>
      <c r="H518" s="32" t="s">
        <v>127</v>
      </c>
      <c r="I518" s="31"/>
      <c r="J518" s="32" t="s">
        <v>128</v>
      </c>
      <c r="K518" s="56"/>
      <c r="L518" s="55" t="s">
        <v>129</v>
      </c>
      <c r="M518" s="56"/>
      <c r="N51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18" s="32" t="str">
        <f>CONCATENATE("F","$",Таблица_основная[[#This Row],[Первая строка массива]])</f>
        <v>F$514</v>
      </c>
      <c r="P518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18" s="13">
        <f t="shared" si="32"/>
        <v>514</v>
      </c>
      <c r="R518" s="13">
        <f>Таблица_основная[[#This Row],[Первая строка массива]]+15</f>
        <v>529</v>
      </c>
    </row>
    <row r="519" spans="1:27" s="61" customFormat="1" ht="12.75" customHeight="1" x14ac:dyDescent="0.2">
      <c r="A519" s="13">
        <v>1502</v>
      </c>
      <c r="B519" s="28"/>
      <c r="C519" s="27" t="s">
        <v>139</v>
      </c>
      <c r="D519" s="29" t="s">
        <v>99</v>
      </c>
      <c r="E519" s="30">
        <v>44743</v>
      </c>
      <c r="F519" s="13"/>
      <c r="G519" s="4"/>
      <c r="H519" s="32" t="s">
        <v>127</v>
      </c>
      <c r="I519" s="31"/>
      <c r="J519" s="32" t="s">
        <v>128</v>
      </c>
      <c r="K519" s="56"/>
      <c r="L519" s="55" t="s">
        <v>129</v>
      </c>
      <c r="M519" s="56"/>
      <c r="N51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19" s="32" t="str">
        <f>CONCATENATE("F","$",Таблица_основная[[#This Row],[Первая строка массива]])</f>
        <v>F$514</v>
      </c>
      <c r="P519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19" s="13">
        <f t="shared" si="32"/>
        <v>514</v>
      </c>
      <c r="R519" s="13">
        <f>Таблица_основная[[#This Row],[Первая строка массива]]+15</f>
        <v>529</v>
      </c>
    </row>
    <row r="520" spans="1:27" s="61" customFormat="1" ht="12.75" customHeight="1" x14ac:dyDescent="0.2">
      <c r="A520" s="13">
        <v>1503</v>
      </c>
      <c r="B520" s="28"/>
      <c r="C520" s="27" t="s">
        <v>140</v>
      </c>
      <c r="D520" s="29" t="s">
        <v>99</v>
      </c>
      <c r="E520" s="30">
        <v>44743</v>
      </c>
      <c r="F520" s="13"/>
      <c r="G520" s="4"/>
      <c r="H520" s="32" t="s">
        <v>127</v>
      </c>
      <c r="I520" s="31"/>
      <c r="J520" s="32" t="s">
        <v>128</v>
      </c>
      <c r="K520" s="56"/>
      <c r="L520" s="55" t="s">
        <v>129</v>
      </c>
      <c r="M520" s="56"/>
      <c r="N52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20" s="32" t="str">
        <f>CONCATENATE("F","$",Таблица_основная[[#This Row],[Первая строка массива]])</f>
        <v>F$514</v>
      </c>
      <c r="P520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20" s="13">
        <f t="shared" si="32"/>
        <v>514</v>
      </c>
      <c r="R520" s="13">
        <f>Таблица_основная[[#This Row],[Первая строка массива]]+15</f>
        <v>529</v>
      </c>
    </row>
    <row r="521" spans="1:27" s="61" customFormat="1" ht="12.75" customHeight="1" x14ac:dyDescent="0.2">
      <c r="A521" s="13">
        <v>1504</v>
      </c>
      <c r="B521" s="28"/>
      <c r="C521" s="27" t="s">
        <v>141</v>
      </c>
      <c r="D521" s="29" t="s">
        <v>99</v>
      </c>
      <c r="E521" s="30">
        <v>44743</v>
      </c>
      <c r="F521" s="13"/>
      <c r="G521" s="4"/>
      <c r="H521" s="32" t="s">
        <v>127</v>
      </c>
      <c r="I521" s="31"/>
      <c r="J521" s="32" t="s">
        <v>128</v>
      </c>
      <c r="K521" s="56"/>
      <c r="L521" s="55" t="s">
        <v>129</v>
      </c>
      <c r="M521" s="56"/>
      <c r="N52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21" s="32" t="str">
        <f>CONCATENATE("F","$",Таблица_основная[[#This Row],[Первая строка массива]])</f>
        <v>F$514</v>
      </c>
      <c r="P521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21" s="13">
        <f t="shared" si="32"/>
        <v>514</v>
      </c>
      <c r="R521" s="13">
        <f>Таблица_основная[[#This Row],[Первая строка массива]]+15</f>
        <v>529</v>
      </c>
    </row>
    <row r="522" spans="1:27" s="61" customFormat="1" ht="12.75" customHeight="1" x14ac:dyDescent="0.2">
      <c r="A522" s="13">
        <v>1505</v>
      </c>
      <c r="B522" s="28"/>
      <c r="C522" s="27" t="s">
        <v>142</v>
      </c>
      <c r="D522" s="29" t="s">
        <v>99</v>
      </c>
      <c r="E522" s="30">
        <v>44743</v>
      </c>
      <c r="F522" s="13"/>
      <c r="G522" s="4"/>
      <c r="H522" s="32" t="s">
        <v>127</v>
      </c>
      <c r="I522" s="31"/>
      <c r="J522" s="32" t="s">
        <v>128</v>
      </c>
      <c r="K522" s="56"/>
      <c r="L522" s="55" t="s">
        <v>129</v>
      </c>
      <c r="M522" s="56"/>
      <c r="N52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22" s="32" t="str">
        <f>CONCATENATE("F","$",Таблица_основная[[#This Row],[Первая строка массива]])</f>
        <v>F$514</v>
      </c>
      <c r="P522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22" s="13">
        <f t="shared" si="32"/>
        <v>514</v>
      </c>
      <c r="R522" s="13">
        <f>Таблица_основная[[#This Row],[Первая строка массива]]+15</f>
        <v>529</v>
      </c>
    </row>
    <row r="523" spans="1:27" s="61" customFormat="1" ht="12.75" customHeight="1" x14ac:dyDescent="0.2">
      <c r="A523" s="13">
        <v>1506</v>
      </c>
      <c r="B523" s="28"/>
      <c r="C523" s="27" t="s">
        <v>143</v>
      </c>
      <c r="D523" s="29" t="s">
        <v>99</v>
      </c>
      <c r="E523" s="30">
        <v>44743</v>
      </c>
      <c r="F523" s="13"/>
      <c r="G523" s="4"/>
      <c r="H523" s="32" t="s">
        <v>127</v>
      </c>
      <c r="I523" s="31"/>
      <c r="J523" s="32" t="s">
        <v>128</v>
      </c>
      <c r="K523" s="56"/>
      <c r="L523" s="55" t="s">
        <v>129</v>
      </c>
      <c r="M523" s="56"/>
      <c r="N52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23" s="32" t="str">
        <f>CONCATENATE("F","$",Таблица_основная[[#This Row],[Первая строка массива]])</f>
        <v>F$514</v>
      </c>
      <c r="P523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23" s="13">
        <f t="shared" si="32"/>
        <v>514</v>
      </c>
      <c r="R523" s="13">
        <f>Таблица_основная[[#This Row],[Первая строка массива]]+15</f>
        <v>529</v>
      </c>
    </row>
    <row r="524" spans="1:27" s="61" customFormat="1" ht="12.75" customHeight="1" x14ac:dyDescent="0.2">
      <c r="A524" s="13">
        <v>1507</v>
      </c>
      <c r="B524" s="28"/>
      <c r="C524" s="27" t="s">
        <v>144</v>
      </c>
      <c r="D524" s="29" t="s">
        <v>99</v>
      </c>
      <c r="E524" s="30">
        <v>44743</v>
      </c>
      <c r="F524" s="13"/>
      <c r="G524" s="4"/>
      <c r="H524" s="32" t="s">
        <v>127</v>
      </c>
      <c r="I524" s="31"/>
      <c r="J524" s="32" t="s">
        <v>128</v>
      </c>
      <c r="K524" s="56"/>
      <c r="L524" s="55" t="s">
        <v>129</v>
      </c>
      <c r="M524" s="56"/>
      <c r="N52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24" s="32" t="str">
        <f>CONCATENATE("F","$",Таблица_основная[[#This Row],[Первая строка массива]])</f>
        <v>F$514</v>
      </c>
      <c r="P524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24" s="13">
        <f t="shared" si="32"/>
        <v>514</v>
      </c>
      <c r="R524" s="13">
        <f>Таблица_основная[[#This Row],[Первая строка массива]]+15</f>
        <v>529</v>
      </c>
    </row>
    <row r="525" spans="1:27" s="61" customFormat="1" ht="12.75" customHeight="1" x14ac:dyDescent="0.2">
      <c r="A525" s="13">
        <v>1508</v>
      </c>
      <c r="B525" s="28"/>
      <c r="C525" s="27" t="s">
        <v>145</v>
      </c>
      <c r="D525" s="29" t="s">
        <v>99</v>
      </c>
      <c r="E525" s="30">
        <v>44743</v>
      </c>
      <c r="F525" s="13"/>
      <c r="G525" s="4"/>
      <c r="H525" s="32" t="s">
        <v>127</v>
      </c>
      <c r="I525" s="31"/>
      <c r="J525" s="32" t="s">
        <v>128</v>
      </c>
      <c r="K525" s="56"/>
      <c r="L525" s="55" t="s">
        <v>129</v>
      </c>
      <c r="M525" s="56"/>
      <c r="N52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25" s="32" t="str">
        <f>CONCATENATE("F","$",Таблица_основная[[#This Row],[Первая строка массива]])</f>
        <v>F$514</v>
      </c>
      <c r="P525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25" s="13">
        <f t="shared" si="32"/>
        <v>514</v>
      </c>
      <c r="R525" s="13">
        <f>Таблица_основная[[#This Row],[Первая строка массива]]+15</f>
        <v>529</v>
      </c>
    </row>
    <row r="526" spans="1:27" s="61" customFormat="1" ht="12.75" customHeight="1" x14ac:dyDescent="0.2">
      <c r="A526" s="13">
        <v>1509</v>
      </c>
      <c r="B526" s="28"/>
      <c r="C526" s="27" t="s">
        <v>146</v>
      </c>
      <c r="D526" s="29" t="s">
        <v>99</v>
      </c>
      <c r="E526" s="30">
        <v>44743</v>
      </c>
      <c r="F526" s="13"/>
      <c r="G526" s="4"/>
      <c r="H526" s="32" t="s">
        <v>127</v>
      </c>
      <c r="I526" s="31"/>
      <c r="J526" s="32" t="s">
        <v>128</v>
      </c>
      <c r="K526" s="56"/>
      <c r="L526" s="55" t="s">
        <v>129</v>
      </c>
      <c r="M526" s="56"/>
      <c r="N52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26" s="32" t="str">
        <f>CONCATENATE("F","$",Таблица_основная[[#This Row],[Первая строка массива]])</f>
        <v>F$514</v>
      </c>
      <c r="P526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26" s="13">
        <f t="shared" si="32"/>
        <v>514</v>
      </c>
      <c r="R526" s="13">
        <f>Таблица_основная[[#This Row],[Первая строка массива]]+15</f>
        <v>529</v>
      </c>
    </row>
    <row r="527" spans="1:27" s="61" customFormat="1" ht="12.75" customHeight="1" x14ac:dyDescent="0.2">
      <c r="A527" s="13">
        <v>1510</v>
      </c>
      <c r="B527" s="28"/>
      <c r="C527" s="27" t="s">
        <v>147</v>
      </c>
      <c r="D527" s="29" t="s">
        <v>99</v>
      </c>
      <c r="E527" s="30">
        <v>44743</v>
      </c>
      <c r="F527" s="13"/>
      <c r="G527" s="4"/>
      <c r="H527" s="32" t="s">
        <v>127</v>
      </c>
      <c r="I527" s="31"/>
      <c r="J527" s="32" t="s">
        <v>128</v>
      </c>
      <c r="K527" s="56"/>
      <c r="L527" s="55" t="s">
        <v>129</v>
      </c>
      <c r="M527" s="56"/>
      <c r="N52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27" s="32" t="str">
        <f>CONCATENATE("F","$",Таблица_основная[[#This Row],[Первая строка массива]])</f>
        <v>F$514</v>
      </c>
      <c r="P527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27" s="13">
        <f t="shared" si="32"/>
        <v>514</v>
      </c>
      <c r="R527" s="13">
        <f>Таблица_основная[[#This Row],[Первая строка массива]]+15</f>
        <v>529</v>
      </c>
    </row>
    <row r="528" spans="1:27" s="61" customFormat="1" ht="12.75" customHeight="1" x14ac:dyDescent="0.2">
      <c r="A528" s="13">
        <v>1511</v>
      </c>
      <c r="B528" s="28"/>
      <c r="C528" s="27" t="s">
        <v>148</v>
      </c>
      <c r="D528" s="29" t="s">
        <v>99</v>
      </c>
      <c r="E528" s="30">
        <v>44743</v>
      </c>
      <c r="F528" s="13"/>
      <c r="G528" s="4"/>
      <c r="H528" s="32" t="s">
        <v>127</v>
      </c>
      <c r="I528" s="31"/>
      <c r="J528" s="32" t="s">
        <v>128</v>
      </c>
      <c r="K528" s="56"/>
      <c r="L528" s="55" t="s">
        <v>129</v>
      </c>
      <c r="M528" s="56"/>
      <c r="N52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28" s="32" t="str">
        <f>CONCATENATE("F","$",Таблица_основная[[#This Row],[Первая строка массива]])</f>
        <v>F$514</v>
      </c>
      <c r="P528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28" s="13">
        <f t="shared" si="32"/>
        <v>514</v>
      </c>
      <c r="R528" s="13">
        <f>Таблица_основная[[#This Row],[Первая строка массива]]+15</f>
        <v>529</v>
      </c>
    </row>
    <row r="529" spans="1:27" s="61" customFormat="1" ht="12.75" customHeight="1" x14ac:dyDescent="0.2">
      <c r="A529" s="13">
        <v>1512</v>
      </c>
      <c r="B529" s="28"/>
      <c r="C529" s="27" t="s">
        <v>149</v>
      </c>
      <c r="D529" s="29" t="s">
        <v>99</v>
      </c>
      <c r="E529" s="30">
        <v>44743</v>
      </c>
      <c r="F529" s="13"/>
      <c r="G529" s="4"/>
      <c r="H529" s="32" t="s">
        <v>127</v>
      </c>
      <c r="I529" s="31"/>
      <c r="J529" s="32" t="s">
        <v>128</v>
      </c>
      <c r="K529" s="56"/>
      <c r="L529" s="55" t="s">
        <v>129</v>
      </c>
      <c r="M529" s="56"/>
      <c r="N52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29" s="32" t="str">
        <f>CONCATENATE("F","$",Таблица_основная[[#This Row],[Первая строка массива]])</f>
        <v>F$514</v>
      </c>
      <c r="P529" s="32" t="str">
        <f>CONCATENATE("F","$",Таблица_основная[[#This Row],[Первая строка массива]],":","F","$",Таблица_основная[[#This Row],[Последняя строка моссива]])</f>
        <v>F$514:F$529</v>
      </c>
      <c r="Q529" s="13">
        <f t="shared" si="32"/>
        <v>514</v>
      </c>
      <c r="R529" s="13">
        <f>Таблица_основная[[#This Row],[Первая строка массива]]+15</f>
        <v>529</v>
      </c>
    </row>
    <row r="530" spans="1:27" s="61" customFormat="1" ht="12.75" customHeight="1" x14ac:dyDescent="0.2">
      <c r="A530" s="13">
        <v>1541</v>
      </c>
      <c r="B530" s="28"/>
      <c r="C530" s="27" t="s">
        <v>134</v>
      </c>
      <c r="D530" s="29" t="s">
        <v>103</v>
      </c>
      <c r="E530" s="30">
        <v>44743</v>
      </c>
      <c r="F530" s="13"/>
      <c r="G530" s="4"/>
      <c r="H530" s="32" t="s">
        <v>127</v>
      </c>
      <c r="I530" s="31"/>
      <c r="J530" s="32" t="s">
        <v>128</v>
      </c>
      <c r="K530" s="56"/>
      <c r="L530" s="55" t="s">
        <v>129</v>
      </c>
      <c r="M530" s="56"/>
      <c r="N53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30" s="32" t="str">
        <f>CONCATENATE("F","$",Таблица_основная[[#This Row],[Первая строка массива]])</f>
        <v>F$530</v>
      </c>
      <c r="P530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30" s="63">
        <f>ROW()</f>
        <v>530</v>
      </c>
      <c r="R530" s="13">
        <f>Таблица_основная[[#This Row],[Первая строка массива]]+15</f>
        <v>545</v>
      </c>
    </row>
    <row r="531" spans="1:27" s="61" customFormat="1" ht="12.75" customHeight="1" x14ac:dyDescent="0.2">
      <c r="A531" s="13">
        <v>1542</v>
      </c>
      <c r="B531" s="28"/>
      <c r="C531" s="27" t="s">
        <v>135</v>
      </c>
      <c r="D531" s="29" t="s">
        <v>103</v>
      </c>
      <c r="E531" s="30">
        <v>44743</v>
      </c>
      <c r="F531" s="13"/>
      <c r="G531" s="4"/>
      <c r="H531" s="32" t="s">
        <v>127</v>
      </c>
      <c r="I531" s="31"/>
      <c r="J531" s="32" t="s">
        <v>128</v>
      </c>
      <c r="K531" s="56"/>
      <c r="L531" s="55" t="s">
        <v>129</v>
      </c>
      <c r="M531" s="56"/>
      <c r="N53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31" s="32" t="str">
        <f>CONCATENATE("F","$",Таблица_основная[[#This Row],[Первая строка массива]])</f>
        <v>F$530</v>
      </c>
      <c r="P531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31" s="13">
        <f t="shared" ref="Q531:Q545" si="33">Q530</f>
        <v>530</v>
      </c>
      <c r="R531" s="13">
        <f>Таблица_основная[[#This Row],[Первая строка массива]]+15</f>
        <v>545</v>
      </c>
    </row>
    <row r="532" spans="1:27" s="61" customFormat="1" ht="12.75" customHeight="1" x14ac:dyDescent="0.2">
      <c r="A532" s="13">
        <v>1543</v>
      </c>
      <c r="B532" s="28"/>
      <c r="C532" s="27" t="s">
        <v>136</v>
      </c>
      <c r="D532" s="29" t="s">
        <v>103</v>
      </c>
      <c r="E532" s="30">
        <v>44743</v>
      </c>
      <c r="F532" s="13"/>
      <c r="G532" s="4"/>
      <c r="H532" s="32" t="s">
        <v>127</v>
      </c>
      <c r="I532" s="31"/>
      <c r="J532" s="32" t="s">
        <v>128</v>
      </c>
      <c r="K532" s="56"/>
      <c r="L532" s="55" t="s">
        <v>129</v>
      </c>
      <c r="M532" s="56"/>
      <c r="N53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32" s="32" t="str">
        <f>CONCATENATE("F","$",Таблица_основная[[#This Row],[Первая строка массива]])</f>
        <v>F$530</v>
      </c>
      <c r="P532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32" s="13">
        <f t="shared" si="33"/>
        <v>530</v>
      </c>
      <c r="R532" s="13">
        <f>Таблица_основная[[#This Row],[Первая строка массива]]+15</f>
        <v>545</v>
      </c>
    </row>
    <row r="533" spans="1:27" s="61" customFormat="1" ht="12.75" customHeight="1" x14ac:dyDescent="0.2">
      <c r="A533" s="13">
        <v>1544</v>
      </c>
      <c r="B533" s="28"/>
      <c r="C533" s="27" t="s">
        <v>137</v>
      </c>
      <c r="D533" s="29" t="s">
        <v>103</v>
      </c>
      <c r="E533" s="30">
        <v>44743</v>
      </c>
      <c r="F533" s="13"/>
      <c r="G533" s="4"/>
      <c r="H533" s="32" t="s">
        <v>127</v>
      </c>
      <c r="I533" s="31"/>
      <c r="J533" s="32" t="s">
        <v>128</v>
      </c>
      <c r="K533" s="56"/>
      <c r="L533" s="55" t="s">
        <v>129</v>
      </c>
      <c r="M533" s="56"/>
      <c r="N53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33" s="32" t="str">
        <f>CONCATENATE("F","$",Таблица_основная[[#This Row],[Первая строка массива]])</f>
        <v>F$530</v>
      </c>
      <c r="P533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33" s="13">
        <f t="shared" si="33"/>
        <v>530</v>
      </c>
      <c r="R533" s="13">
        <f>Таблица_основная[[#This Row],[Первая строка массива]]+15</f>
        <v>545</v>
      </c>
    </row>
    <row r="534" spans="1:27" s="61" customFormat="1" ht="12.75" customHeight="1" x14ac:dyDescent="0.2">
      <c r="A534" s="13">
        <v>1545</v>
      </c>
      <c r="B534" s="28"/>
      <c r="C534" s="27" t="s">
        <v>138</v>
      </c>
      <c r="D534" s="29" t="s">
        <v>103</v>
      </c>
      <c r="E534" s="30">
        <v>44743</v>
      </c>
      <c r="F534" s="13"/>
      <c r="G534" s="4"/>
      <c r="H534" s="32" t="s">
        <v>127</v>
      </c>
      <c r="I534" s="31"/>
      <c r="J534" s="32" t="s">
        <v>128</v>
      </c>
      <c r="K534" s="56"/>
      <c r="L534" s="55" t="s">
        <v>129</v>
      </c>
      <c r="M534" s="56"/>
      <c r="N53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34" s="32" t="str">
        <f>CONCATENATE("F","$",Таблица_основная[[#This Row],[Первая строка массива]])</f>
        <v>F$530</v>
      </c>
      <c r="P534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34" s="13">
        <f t="shared" si="33"/>
        <v>530</v>
      </c>
      <c r="R534" s="13">
        <f>Таблица_основная[[#This Row],[Первая строка массива]]+15</f>
        <v>545</v>
      </c>
    </row>
    <row r="535" spans="1:27" s="61" customFormat="1" ht="12.75" customHeight="1" x14ac:dyDescent="0.2">
      <c r="A535" s="13">
        <v>1546</v>
      </c>
      <c r="B535" s="28"/>
      <c r="C535" s="27" t="s">
        <v>139</v>
      </c>
      <c r="D535" s="29" t="s">
        <v>103</v>
      </c>
      <c r="E535" s="30">
        <v>44743</v>
      </c>
      <c r="F535" s="13"/>
      <c r="G535" s="4"/>
      <c r="H535" s="32" t="s">
        <v>127</v>
      </c>
      <c r="I535" s="31"/>
      <c r="J535" s="32" t="s">
        <v>128</v>
      </c>
      <c r="K535" s="56"/>
      <c r="L535" s="55" t="s">
        <v>129</v>
      </c>
      <c r="M535" s="56"/>
      <c r="N53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35" s="32" t="str">
        <f>CONCATENATE("F","$",Таблица_основная[[#This Row],[Первая строка массива]])</f>
        <v>F$530</v>
      </c>
      <c r="P535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35" s="13">
        <f t="shared" si="33"/>
        <v>530</v>
      </c>
      <c r="R535" s="13">
        <f>Таблица_основная[[#This Row],[Первая строка массива]]+15</f>
        <v>545</v>
      </c>
    </row>
    <row r="536" spans="1:27" s="61" customFormat="1" ht="12.75" customHeight="1" x14ac:dyDescent="0.2">
      <c r="A536" s="13">
        <v>1547</v>
      </c>
      <c r="B536" s="28"/>
      <c r="C536" s="27" t="s">
        <v>140</v>
      </c>
      <c r="D536" s="29" t="s">
        <v>103</v>
      </c>
      <c r="E536" s="30">
        <v>44743</v>
      </c>
      <c r="F536" s="13"/>
      <c r="G536" s="4"/>
      <c r="H536" s="32" t="s">
        <v>127</v>
      </c>
      <c r="I536" s="31"/>
      <c r="J536" s="32" t="s">
        <v>128</v>
      </c>
      <c r="K536" s="56"/>
      <c r="L536" s="55" t="s">
        <v>129</v>
      </c>
      <c r="M536" s="56"/>
      <c r="N53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36" s="32" t="str">
        <f>CONCATENATE("F","$",Таблица_основная[[#This Row],[Первая строка массива]])</f>
        <v>F$530</v>
      </c>
      <c r="P536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36" s="13">
        <f t="shared" si="33"/>
        <v>530</v>
      </c>
      <c r="R536" s="13">
        <f>Таблица_основная[[#This Row],[Первая строка массива]]+15</f>
        <v>545</v>
      </c>
    </row>
    <row r="537" spans="1:27" s="61" customFormat="1" ht="12.75" customHeight="1" x14ac:dyDescent="0.2">
      <c r="A537" s="13">
        <v>1548</v>
      </c>
      <c r="B537" s="28"/>
      <c r="C537" s="27" t="s">
        <v>141</v>
      </c>
      <c r="D537" s="29" t="s">
        <v>103</v>
      </c>
      <c r="E537" s="30">
        <v>44743</v>
      </c>
      <c r="F537" s="13"/>
      <c r="G537" s="4"/>
      <c r="H537" s="32" t="s">
        <v>127</v>
      </c>
      <c r="I537" s="31"/>
      <c r="J537" s="32" t="s">
        <v>128</v>
      </c>
      <c r="K537" s="56"/>
      <c r="L537" s="55" t="s">
        <v>129</v>
      </c>
      <c r="M537" s="56"/>
      <c r="N53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37" s="32" t="str">
        <f>CONCATENATE("F","$",Таблица_основная[[#This Row],[Первая строка массива]])</f>
        <v>F$530</v>
      </c>
      <c r="P537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37" s="13">
        <f t="shared" si="33"/>
        <v>530</v>
      </c>
      <c r="R537" s="13">
        <f>Таблица_основная[[#This Row],[Первая строка массива]]+15</f>
        <v>545</v>
      </c>
    </row>
    <row r="538" spans="1:27" s="61" customFormat="1" ht="12.75" customHeight="1" x14ac:dyDescent="0.2">
      <c r="A538" s="13">
        <v>1549</v>
      </c>
      <c r="B538" s="28"/>
      <c r="C538" s="27" t="s">
        <v>142</v>
      </c>
      <c r="D538" s="29" t="s">
        <v>103</v>
      </c>
      <c r="E538" s="30">
        <v>44743</v>
      </c>
      <c r="F538" s="13"/>
      <c r="G538" s="4"/>
      <c r="H538" s="32" t="s">
        <v>127</v>
      </c>
      <c r="I538" s="31"/>
      <c r="J538" s="32" t="s">
        <v>128</v>
      </c>
      <c r="K538" s="56"/>
      <c r="L538" s="55" t="s">
        <v>129</v>
      </c>
      <c r="M538" s="56"/>
      <c r="N53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38" s="32" t="str">
        <f>CONCATENATE("F","$",Таблица_основная[[#This Row],[Первая строка массива]])</f>
        <v>F$530</v>
      </c>
      <c r="P538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38" s="13">
        <f t="shared" si="33"/>
        <v>530</v>
      </c>
      <c r="R538" s="13">
        <f>Таблица_основная[[#This Row],[Первая строка массива]]+15</f>
        <v>545</v>
      </c>
    </row>
    <row r="539" spans="1:27" s="61" customFormat="1" ht="12.75" customHeight="1" x14ac:dyDescent="0.2">
      <c r="A539" s="13">
        <v>1550</v>
      </c>
      <c r="B539" s="28"/>
      <c r="C539" s="27" t="s">
        <v>143</v>
      </c>
      <c r="D539" s="29" t="s">
        <v>103</v>
      </c>
      <c r="E539" s="30">
        <v>44743</v>
      </c>
      <c r="F539" s="13"/>
      <c r="G539" s="4"/>
      <c r="H539" s="32" t="s">
        <v>127</v>
      </c>
      <c r="I539" s="31"/>
      <c r="J539" s="32" t="s">
        <v>128</v>
      </c>
      <c r="K539" s="56"/>
      <c r="L539" s="55" t="s">
        <v>129</v>
      </c>
      <c r="M539" s="56"/>
      <c r="N53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39" s="32" t="str">
        <f>CONCATENATE("F","$",Таблица_основная[[#This Row],[Первая строка массива]])</f>
        <v>F$530</v>
      </c>
      <c r="P539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39" s="13">
        <f t="shared" si="33"/>
        <v>530</v>
      </c>
      <c r="R539" s="13">
        <f>Таблица_основная[[#This Row],[Первая строка массива]]+15</f>
        <v>545</v>
      </c>
    </row>
    <row r="540" spans="1:27" s="61" customFormat="1" ht="12.75" customHeight="1" x14ac:dyDescent="0.2">
      <c r="A540" s="13">
        <v>1551</v>
      </c>
      <c r="B540" s="28"/>
      <c r="C540" s="27" t="s">
        <v>144</v>
      </c>
      <c r="D540" s="29" t="s">
        <v>103</v>
      </c>
      <c r="E540" s="30">
        <v>44743</v>
      </c>
      <c r="F540" s="13"/>
      <c r="G540" s="4"/>
      <c r="H540" s="32" t="s">
        <v>127</v>
      </c>
      <c r="I540" s="31"/>
      <c r="J540" s="32" t="s">
        <v>128</v>
      </c>
      <c r="K540" s="56"/>
      <c r="L540" s="55" t="s">
        <v>129</v>
      </c>
      <c r="M540" s="56"/>
      <c r="N54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40" s="32" t="str">
        <f>CONCATENATE("F","$",Таблица_основная[[#This Row],[Первая строка массива]])</f>
        <v>F$530</v>
      </c>
      <c r="P540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40" s="13">
        <f t="shared" si="33"/>
        <v>530</v>
      </c>
      <c r="R540" s="13">
        <f>Таблица_основная[[#This Row],[Первая строка массива]]+15</f>
        <v>545</v>
      </c>
    </row>
    <row r="541" spans="1:27" s="61" customFormat="1" ht="12.75" customHeight="1" x14ac:dyDescent="0.2">
      <c r="A541" s="13">
        <v>1552</v>
      </c>
      <c r="B541" s="28"/>
      <c r="C541" s="27" t="s">
        <v>145</v>
      </c>
      <c r="D541" s="29" t="s">
        <v>103</v>
      </c>
      <c r="E541" s="30">
        <v>44743</v>
      </c>
      <c r="F541" s="13"/>
      <c r="G541" s="4"/>
      <c r="H541" s="32" t="s">
        <v>127</v>
      </c>
      <c r="I541" s="31"/>
      <c r="J541" s="32" t="s">
        <v>128</v>
      </c>
      <c r="K541" s="56"/>
      <c r="L541" s="55" t="s">
        <v>129</v>
      </c>
      <c r="M541" s="56"/>
      <c r="N54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41" s="32" t="str">
        <f>CONCATENATE("F","$",Таблица_основная[[#This Row],[Первая строка массива]])</f>
        <v>F$530</v>
      </c>
      <c r="P541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41" s="13">
        <f t="shared" si="33"/>
        <v>530</v>
      </c>
      <c r="R541" s="13">
        <f>Таблица_основная[[#This Row],[Первая строка массива]]+15</f>
        <v>545</v>
      </c>
      <c r="Z541"/>
      <c r="AA541"/>
    </row>
    <row r="542" spans="1:27" s="61" customFormat="1" ht="12.75" customHeight="1" x14ac:dyDescent="0.2">
      <c r="A542" s="13">
        <v>1553</v>
      </c>
      <c r="B542" s="28"/>
      <c r="C542" s="27" t="s">
        <v>146</v>
      </c>
      <c r="D542" s="29" t="s">
        <v>103</v>
      </c>
      <c r="E542" s="30">
        <v>44743</v>
      </c>
      <c r="F542" s="13"/>
      <c r="G542" s="4"/>
      <c r="H542" s="32" t="s">
        <v>127</v>
      </c>
      <c r="I542" s="31"/>
      <c r="J542" s="32" t="s">
        <v>128</v>
      </c>
      <c r="K542" s="56"/>
      <c r="L542" s="55" t="s">
        <v>129</v>
      </c>
      <c r="M542" s="56"/>
      <c r="N54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42" s="32" t="str">
        <f>CONCATENATE("F","$",Таблица_основная[[#This Row],[Первая строка массива]])</f>
        <v>F$530</v>
      </c>
      <c r="P542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42" s="13">
        <f t="shared" si="33"/>
        <v>530</v>
      </c>
      <c r="R542" s="13">
        <f>Таблица_основная[[#This Row],[Первая строка массива]]+15</f>
        <v>545</v>
      </c>
      <c r="Z542"/>
      <c r="AA542"/>
    </row>
    <row r="543" spans="1:27" s="61" customFormat="1" ht="12.75" customHeight="1" x14ac:dyDescent="0.2">
      <c r="A543" s="13">
        <v>1554</v>
      </c>
      <c r="B543" s="28"/>
      <c r="C543" s="27" t="s">
        <v>147</v>
      </c>
      <c r="D543" s="29" t="s">
        <v>103</v>
      </c>
      <c r="E543" s="30">
        <v>44743</v>
      </c>
      <c r="F543" s="13"/>
      <c r="G543" s="4"/>
      <c r="H543" s="32" t="s">
        <v>127</v>
      </c>
      <c r="I543" s="31"/>
      <c r="J543" s="32" t="s">
        <v>128</v>
      </c>
      <c r="K543" s="56"/>
      <c r="L543" s="55" t="s">
        <v>129</v>
      </c>
      <c r="M543" s="56"/>
      <c r="N54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43" s="32" t="str">
        <f>CONCATENATE("F","$",Таблица_основная[[#This Row],[Первая строка массива]])</f>
        <v>F$530</v>
      </c>
      <c r="P543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43" s="13">
        <f t="shared" si="33"/>
        <v>530</v>
      </c>
      <c r="R543" s="13">
        <f>Таблица_основная[[#This Row],[Первая строка массива]]+15</f>
        <v>545</v>
      </c>
      <c r="Z543"/>
      <c r="AA543"/>
    </row>
    <row r="544" spans="1:27" s="61" customFormat="1" ht="12.75" customHeight="1" x14ac:dyDescent="0.2">
      <c r="A544" s="13">
        <v>1555</v>
      </c>
      <c r="B544" s="28"/>
      <c r="C544" s="27" t="s">
        <v>148</v>
      </c>
      <c r="D544" s="29" t="s">
        <v>103</v>
      </c>
      <c r="E544" s="30">
        <v>44743</v>
      </c>
      <c r="F544" s="13"/>
      <c r="G544" s="4"/>
      <c r="H544" s="32" t="s">
        <v>127</v>
      </c>
      <c r="I544" s="31"/>
      <c r="J544" s="32" t="s">
        <v>128</v>
      </c>
      <c r="K544" s="56"/>
      <c r="L544" s="55" t="s">
        <v>129</v>
      </c>
      <c r="M544" s="56"/>
      <c r="N54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44" s="32" t="str">
        <f>CONCATENATE("F","$",Таблица_основная[[#This Row],[Первая строка массива]])</f>
        <v>F$530</v>
      </c>
      <c r="P544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44" s="13">
        <f t="shared" si="33"/>
        <v>530</v>
      </c>
      <c r="R544" s="13">
        <f>Таблица_основная[[#This Row],[Первая строка массива]]+15</f>
        <v>545</v>
      </c>
      <c r="Z544"/>
      <c r="AA544"/>
    </row>
    <row r="545" spans="1:27" s="61" customFormat="1" ht="12.75" customHeight="1" x14ac:dyDescent="0.2">
      <c r="A545" s="13">
        <v>1556</v>
      </c>
      <c r="B545" s="28"/>
      <c r="C545" s="27" t="s">
        <v>149</v>
      </c>
      <c r="D545" s="29" t="s">
        <v>103</v>
      </c>
      <c r="E545" s="30">
        <v>44743</v>
      </c>
      <c r="F545" s="13"/>
      <c r="G545" s="4"/>
      <c r="H545" s="32" t="s">
        <v>127</v>
      </c>
      <c r="I545" s="31"/>
      <c r="J545" s="32" t="s">
        <v>128</v>
      </c>
      <c r="K545" s="56"/>
      <c r="L545" s="55" t="s">
        <v>129</v>
      </c>
      <c r="M545" s="56"/>
      <c r="N54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45" s="32" t="str">
        <f>CONCATENATE("F","$",Таблица_основная[[#This Row],[Первая строка массива]])</f>
        <v>F$530</v>
      </c>
      <c r="P545" s="32" t="str">
        <f>CONCATENATE("F","$",Таблица_основная[[#This Row],[Первая строка массива]],":","F","$",Таблица_основная[[#This Row],[Последняя строка моссива]])</f>
        <v>F$530:F$545</v>
      </c>
      <c r="Q545" s="13">
        <f t="shared" si="33"/>
        <v>530</v>
      </c>
      <c r="R545" s="13">
        <f>Таблица_основная[[#This Row],[Первая строка массива]]+15</f>
        <v>545</v>
      </c>
      <c r="Z545"/>
      <c r="AA545"/>
    </row>
    <row r="546" spans="1:27" x14ac:dyDescent="0.2">
      <c r="A546" s="13">
        <v>1673</v>
      </c>
      <c r="B546" s="28">
        <v>793</v>
      </c>
      <c r="C546" s="27" t="s">
        <v>134</v>
      </c>
      <c r="D546" s="29" t="s">
        <v>81</v>
      </c>
      <c r="E546" s="30">
        <v>44927</v>
      </c>
      <c r="F546" s="31">
        <v>30</v>
      </c>
      <c r="G546" s="13">
        <v>1</v>
      </c>
      <c r="H546" s="32" t="s">
        <v>110</v>
      </c>
      <c r="I546" s="31">
        <v>5</v>
      </c>
      <c r="J546" s="32" t="s">
        <v>112</v>
      </c>
      <c r="K546" s="56">
        <v>66</v>
      </c>
      <c r="L546" s="56" t="s">
        <v>119</v>
      </c>
      <c r="M546" s="56">
        <v>91</v>
      </c>
      <c r="N54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546" s="13" t="str">
        <f>CONCATENATE("F","$",Таблица_основная[[#This Row],[Первая строка массива]])</f>
        <v>F$546</v>
      </c>
      <c r="P546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46" s="63">
        <f>ROW()</f>
        <v>546</v>
      </c>
      <c r="R546" s="13">
        <f>Таблица_основная[[#This Row],[Первая строка массива]]+15</f>
        <v>561</v>
      </c>
    </row>
    <row r="547" spans="1:27" x14ac:dyDescent="0.2">
      <c r="A547" s="13">
        <v>1674</v>
      </c>
      <c r="B547" s="28">
        <v>811</v>
      </c>
      <c r="C547" s="27" t="s">
        <v>135</v>
      </c>
      <c r="D547" s="29" t="s">
        <v>81</v>
      </c>
      <c r="E547" s="30">
        <v>44927</v>
      </c>
      <c r="F547" s="31">
        <v>13</v>
      </c>
      <c r="G547" s="13">
        <v>2</v>
      </c>
      <c r="H547" s="32" t="s">
        <v>110</v>
      </c>
      <c r="I547" s="31">
        <v>5</v>
      </c>
      <c r="J547" s="32" t="s">
        <v>112</v>
      </c>
      <c r="K547" s="56">
        <v>66</v>
      </c>
      <c r="L547" s="56" t="s">
        <v>119</v>
      </c>
      <c r="M547" s="56">
        <v>91</v>
      </c>
      <c r="N54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547" s="13" t="str">
        <f>CONCATENATE("F","$",Таблица_основная[[#This Row],[Первая строка массива]])</f>
        <v>F$546</v>
      </c>
      <c r="P547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47" s="13">
        <f t="shared" ref="Q547:Q561" si="34">Q546</f>
        <v>546</v>
      </c>
      <c r="R547" s="13">
        <f>Таблица_основная[[#This Row],[Первая строка массива]]+15</f>
        <v>561</v>
      </c>
    </row>
    <row r="548" spans="1:27" x14ac:dyDescent="0.2">
      <c r="A548" s="13">
        <v>1675</v>
      </c>
      <c r="B548" s="28">
        <v>829</v>
      </c>
      <c r="C548" s="27" t="s">
        <v>136</v>
      </c>
      <c r="D548" s="29" t="s">
        <v>81</v>
      </c>
      <c r="E548" s="30">
        <v>44927</v>
      </c>
      <c r="F548" s="31">
        <v>13</v>
      </c>
      <c r="G548" s="13">
        <v>2</v>
      </c>
      <c r="H548" s="32" t="s">
        <v>110</v>
      </c>
      <c r="I548" s="31">
        <v>5</v>
      </c>
      <c r="J548" s="32" t="s">
        <v>112</v>
      </c>
      <c r="K548" s="56">
        <v>66</v>
      </c>
      <c r="L548" s="56" t="s">
        <v>119</v>
      </c>
      <c r="M548" s="56">
        <v>91</v>
      </c>
      <c r="N548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548" s="13" t="str">
        <f>CONCATENATE("F","$",Таблица_основная[[#This Row],[Первая строка массива]])</f>
        <v>F$546</v>
      </c>
      <c r="P548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48" s="13">
        <f t="shared" si="34"/>
        <v>546</v>
      </c>
      <c r="R548" s="13">
        <f>Таблица_основная[[#This Row],[Первая строка массива]]+15</f>
        <v>561</v>
      </c>
    </row>
    <row r="549" spans="1:27" x14ac:dyDescent="0.2">
      <c r="A549" s="13">
        <v>1676</v>
      </c>
      <c r="B549" s="28">
        <v>847</v>
      </c>
      <c r="C549" s="27" t="s">
        <v>137</v>
      </c>
      <c r="D549" s="29" t="s">
        <v>81</v>
      </c>
      <c r="E549" s="30">
        <v>44927</v>
      </c>
      <c r="F549" s="31">
        <v>2</v>
      </c>
      <c r="G549" s="13">
        <v>4</v>
      </c>
      <c r="H549" s="32" t="s">
        <v>110</v>
      </c>
      <c r="I549" s="31">
        <v>5</v>
      </c>
      <c r="J549" s="32" t="s">
        <v>112</v>
      </c>
      <c r="K549" s="56">
        <v>66</v>
      </c>
      <c r="L549" s="56" t="s">
        <v>119</v>
      </c>
      <c r="M549" s="56">
        <v>91</v>
      </c>
      <c r="N549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549" s="13" t="str">
        <f>CONCATENATE("F","$",Таблица_основная[[#This Row],[Первая строка массива]])</f>
        <v>F$546</v>
      </c>
      <c r="P549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49" s="13">
        <f t="shared" si="34"/>
        <v>546</v>
      </c>
      <c r="R549" s="13">
        <f>Таблица_основная[[#This Row],[Первая строка массива]]+15</f>
        <v>561</v>
      </c>
    </row>
    <row r="550" spans="1:27" x14ac:dyDescent="0.2">
      <c r="A550" s="13">
        <v>1677</v>
      </c>
      <c r="B550" s="28">
        <v>865</v>
      </c>
      <c r="C550" s="27" t="s">
        <v>138</v>
      </c>
      <c r="D550" s="29" t="s">
        <v>81</v>
      </c>
      <c r="E550" s="30">
        <v>44927</v>
      </c>
      <c r="F550" s="31">
        <v>0</v>
      </c>
      <c r="G550" s="13">
        <v>6</v>
      </c>
      <c r="H550" s="32" t="s">
        <v>110</v>
      </c>
      <c r="I550" s="31">
        <v>5</v>
      </c>
      <c r="J550" s="32" t="s">
        <v>112</v>
      </c>
      <c r="K550" s="56">
        <v>66</v>
      </c>
      <c r="L550" s="56" t="s">
        <v>119</v>
      </c>
      <c r="M550" s="56">
        <v>91</v>
      </c>
      <c r="N550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550" s="13" t="str">
        <f>CONCATENATE("F","$",Таблица_основная[[#This Row],[Первая строка массива]])</f>
        <v>F$546</v>
      </c>
      <c r="P550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50" s="13">
        <f t="shared" si="34"/>
        <v>546</v>
      </c>
      <c r="R550" s="13">
        <f>Таблица_основная[[#This Row],[Первая строка массива]]+15</f>
        <v>561</v>
      </c>
    </row>
    <row r="551" spans="1:27" x14ac:dyDescent="0.2">
      <c r="A551" s="13">
        <v>1678</v>
      </c>
      <c r="B551" s="28">
        <v>883</v>
      </c>
      <c r="C551" s="27" t="s">
        <v>139</v>
      </c>
      <c r="D551" s="29" t="s">
        <v>81</v>
      </c>
      <c r="E551" s="30">
        <v>44927</v>
      </c>
      <c r="F551" s="31">
        <v>5</v>
      </c>
      <c r="G551" s="13">
        <v>3</v>
      </c>
      <c r="H551" s="32" t="s">
        <v>110</v>
      </c>
      <c r="I551" s="31">
        <v>5</v>
      </c>
      <c r="J551" s="32" t="s">
        <v>112</v>
      </c>
      <c r="K551" s="56">
        <v>66</v>
      </c>
      <c r="L551" s="56" t="s">
        <v>119</v>
      </c>
      <c r="M551" s="56">
        <v>91</v>
      </c>
      <c r="N551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551" s="13" t="str">
        <f>CONCATENATE("F","$",Таблица_основная[[#This Row],[Первая строка массива]])</f>
        <v>F$546</v>
      </c>
      <c r="P551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51" s="13">
        <f t="shared" si="34"/>
        <v>546</v>
      </c>
      <c r="R551" s="13">
        <f>Таблица_основная[[#This Row],[Первая строка массива]]+15</f>
        <v>561</v>
      </c>
    </row>
    <row r="552" spans="1:27" x14ac:dyDescent="0.2">
      <c r="A552" s="13">
        <v>1679</v>
      </c>
      <c r="B552" s="28">
        <v>901</v>
      </c>
      <c r="C552" s="27" t="s">
        <v>140</v>
      </c>
      <c r="D552" s="29" t="s">
        <v>81</v>
      </c>
      <c r="E552" s="30">
        <v>44927</v>
      </c>
      <c r="F552" s="31">
        <v>2</v>
      </c>
      <c r="G552" s="13">
        <v>4</v>
      </c>
      <c r="H552" s="32" t="s">
        <v>110</v>
      </c>
      <c r="I552" s="31">
        <v>5</v>
      </c>
      <c r="J552" s="32" t="s">
        <v>112</v>
      </c>
      <c r="K552" s="56">
        <v>66</v>
      </c>
      <c r="L552" s="56" t="s">
        <v>119</v>
      </c>
      <c r="M552" s="56">
        <v>91</v>
      </c>
      <c r="N552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552" s="13" t="str">
        <f>CONCATENATE("F","$",Таблица_основная[[#This Row],[Первая строка массива]])</f>
        <v>F$546</v>
      </c>
      <c r="P552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52" s="13">
        <f t="shared" si="34"/>
        <v>546</v>
      </c>
      <c r="R552" s="13">
        <f>Таблица_основная[[#This Row],[Первая строка массива]]+15</f>
        <v>561</v>
      </c>
    </row>
    <row r="553" spans="1:27" x14ac:dyDescent="0.2">
      <c r="A553" s="13">
        <v>1680</v>
      </c>
      <c r="B553" s="28">
        <v>919</v>
      </c>
      <c r="C553" s="27" t="s">
        <v>141</v>
      </c>
      <c r="D553" s="29" t="s">
        <v>81</v>
      </c>
      <c r="E553" s="30">
        <v>44927</v>
      </c>
      <c r="F553" s="31">
        <v>2</v>
      </c>
      <c r="G553" s="13">
        <v>4</v>
      </c>
      <c r="H553" s="32" t="s">
        <v>110</v>
      </c>
      <c r="I553" s="31">
        <v>5</v>
      </c>
      <c r="J553" s="32" t="s">
        <v>112</v>
      </c>
      <c r="K553" s="56">
        <v>66</v>
      </c>
      <c r="L553" s="56" t="s">
        <v>119</v>
      </c>
      <c r="M553" s="56">
        <v>91</v>
      </c>
      <c r="N553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553" s="13" t="str">
        <f>CONCATENATE("F","$",Таблица_основная[[#This Row],[Первая строка массива]])</f>
        <v>F$546</v>
      </c>
      <c r="P553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53" s="13">
        <f t="shared" si="34"/>
        <v>546</v>
      </c>
      <c r="R553" s="13">
        <f>Таблица_основная[[#This Row],[Первая строка массива]]+15</f>
        <v>561</v>
      </c>
    </row>
    <row r="554" spans="1:27" x14ac:dyDescent="0.2">
      <c r="A554" s="13">
        <v>1681</v>
      </c>
      <c r="B554" s="28">
        <v>937</v>
      </c>
      <c r="C554" s="27" t="s">
        <v>142</v>
      </c>
      <c r="D554" s="29" t="s">
        <v>81</v>
      </c>
      <c r="E554" s="30">
        <v>44927</v>
      </c>
      <c r="F554" s="31">
        <v>1</v>
      </c>
      <c r="G554" s="13">
        <v>5</v>
      </c>
      <c r="H554" s="32" t="s">
        <v>110</v>
      </c>
      <c r="I554" s="31">
        <v>5</v>
      </c>
      <c r="J554" s="32" t="s">
        <v>112</v>
      </c>
      <c r="K554" s="56">
        <v>66</v>
      </c>
      <c r="L554" s="56" t="s">
        <v>119</v>
      </c>
      <c r="M554" s="56">
        <v>91</v>
      </c>
      <c r="N554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554" s="13" t="str">
        <f>CONCATENATE("F","$",Таблица_основная[[#This Row],[Первая строка массива]])</f>
        <v>F$546</v>
      </c>
      <c r="P554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54" s="13">
        <f t="shared" si="34"/>
        <v>546</v>
      </c>
      <c r="R554" s="13">
        <f>Таблица_основная[[#This Row],[Первая строка массива]]+15</f>
        <v>561</v>
      </c>
    </row>
    <row r="555" spans="1:27" x14ac:dyDescent="0.2">
      <c r="A555" s="13">
        <v>1682</v>
      </c>
      <c r="B555" s="28">
        <v>955</v>
      </c>
      <c r="C555" s="27" t="s">
        <v>143</v>
      </c>
      <c r="D555" s="29" t="s">
        <v>81</v>
      </c>
      <c r="E555" s="30">
        <v>44927</v>
      </c>
      <c r="F555" s="31">
        <v>0</v>
      </c>
      <c r="G555" s="13">
        <v>6</v>
      </c>
      <c r="H555" s="32" t="s">
        <v>110</v>
      </c>
      <c r="I555" s="31">
        <v>5</v>
      </c>
      <c r="J555" s="32" t="s">
        <v>112</v>
      </c>
      <c r="K555" s="56">
        <v>66</v>
      </c>
      <c r="L555" s="56" t="s">
        <v>119</v>
      </c>
      <c r="M555" s="56">
        <v>91</v>
      </c>
      <c r="N555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555" s="13" t="str">
        <f>CONCATENATE("F","$",Таблица_основная[[#This Row],[Первая строка массива]])</f>
        <v>F$546</v>
      </c>
      <c r="P555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55" s="13">
        <f t="shared" si="34"/>
        <v>546</v>
      </c>
      <c r="R555" s="13">
        <f>Таблица_основная[[#This Row],[Первая строка массива]]+15</f>
        <v>561</v>
      </c>
    </row>
    <row r="556" spans="1:27" x14ac:dyDescent="0.2">
      <c r="A556" s="13">
        <v>1683</v>
      </c>
      <c r="B556" s="28">
        <v>973</v>
      </c>
      <c r="C556" s="27" t="s">
        <v>144</v>
      </c>
      <c r="D556" s="29" t="s">
        <v>81</v>
      </c>
      <c r="E556" s="30">
        <v>44927</v>
      </c>
      <c r="F556" s="31">
        <v>1</v>
      </c>
      <c r="G556" s="13">
        <v>5</v>
      </c>
      <c r="H556" s="32" t="s">
        <v>110</v>
      </c>
      <c r="I556" s="31">
        <v>5</v>
      </c>
      <c r="J556" s="32" t="s">
        <v>112</v>
      </c>
      <c r="K556" s="56">
        <v>66</v>
      </c>
      <c r="L556" s="56" t="s">
        <v>119</v>
      </c>
      <c r="M556" s="56">
        <v>91</v>
      </c>
      <c r="N55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556" s="13" t="str">
        <f>CONCATENATE("F","$",Таблица_основная[[#This Row],[Первая строка массива]])</f>
        <v>F$546</v>
      </c>
      <c r="P556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56" s="13">
        <f t="shared" si="34"/>
        <v>546</v>
      </c>
      <c r="R556" s="13">
        <f>Таблица_основная[[#This Row],[Первая строка массива]]+15</f>
        <v>561</v>
      </c>
    </row>
    <row r="557" spans="1:27" x14ac:dyDescent="0.2">
      <c r="A557" s="13">
        <v>1684</v>
      </c>
      <c r="B557" s="28">
        <v>991</v>
      </c>
      <c r="C557" s="27" t="s">
        <v>145</v>
      </c>
      <c r="D557" s="29" t="s">
        <v>81</v>
      </c>
      <c r="E557" s="30">
        <v>44927</v>
      </c>
      <c r="F557" s="31">
        <v>0</v>
      </c>
      <c r="G557" s="13">
        <v>6</v>
      </c>
      <c r="H557" s="32" t="s">
        <v>110</v>
      </c>
      <c r="I557" s="31">
        <v>5</v>
      </c>
      <c r="J557" s="32" t="s">
        <v>112</v>
      </c>
      <c r="K557" s="56">
        <v>66</v>
      </c>
      <c r="L557" s="56" t="s">
        <v>119</v>
      </c>
      <c r="M557" s="56">
        <v>91</v>
      </c>
      <c r="N55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557" s="13" t="str">
        <f>CONCATENATE("F","$",Таблица_основная[[#This Row],[Первая строка массива]])</f>
        <v>F$546</v>
      </c>
      <c r="P557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57" s="13">
        <f t="shared" si="34"/>
        <v>546</v>
      </c>
      <c r="R557" s="13">
        <f>Таблица_основная[[#This Row],[Первая строка массива]]+15</f>
        <v>561</v>
      </c>
    </row>
    <row r="558" spans="1:27" x14ac:dyDescent="0.2">
      <c r="A558" s="13">
        <v>1685</v>
      </c>
      <c r="B558" s="28">
        <v>1009</v>
      </c>
      <c r="C558" s="27" t="s">
        <v>146</v>
      </c>
      <c r="D558" s="29" t="s">
        <v>81</v>
      </c>
      <c r="E558" s="30">
        <v>44927</v>
      </c>
      <c r="F558" s="31">
        <v>2</v>
      </c>
      <c r="G558" s="13">
        <v>4</v>
      </c>
      <c r="H558" s="32" t="s">
        <v>110</v>
      </c>
      <c r="I558" s="31">
        <v>5</v>
      </c>
      <c r="J558" s="32" t="s">
        <v>112</v>
      </c>
      <c r="K558" s="56">
        <v>66</v>
      </c>
      <c r="L558" s="56" t="s">
        <v>119</v>
      </c>
      <c r="M558" s="56">
        <v>91</v>
      </c>
      <c r="N558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558" s="13" t="str">
        <f>CONCATENATE("F","$",Таблица_основная[[#This Row],[Первая строка массива]])</f>
        <v>F$546</v>
      </c>
      <c r="P558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58" s="13">
        <f t="shared" si="34"/>
        <v>546</v>
      </c>
      <c r="R558" s="13">
        <f>Таблица_основная[[#This Row],[Первая строка массива]]+15</f>
        <v>561</v>
      </c>
    </row>
    <row r="559" spans="1:27" x14ac:dyDescent="0.2">
      <c r="A559" s="13">
        <v>1686</v>
      </c>
      <c r="B559" s="28">
        <v>1027</v>
      </c>
      <c r="C559" s="27" t="s">
        <v>147</v>
      </c>
      <c r="D559" s="29" t="s">
        <v>81</v>
      </c>
      <c r="E559" s="30">
        <v>44927</v>
      </c>
      <c r="F559" s="31">
        <v>2</v>
      </c>
      <c r="G559" s="13">
        <v>4</v>
      </c>
      <c r="H559" s="32" t="s">
        <v>110</v>
      </c>
      <c r="I559" s="31">
        <v>5</v>
      </c>
      <c r="J559" s="32" t="s">
        <v>112</v>
      </c>
      <c r="K559" s="56">
        <v>66</v>
      </c>
      <c r="L559" s="56" t="s">
        <v>119</v>
      </c>
      <c r="M559" s="56">
        <v>91</v>
      </c>
      <c r="N559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559" s="13" t="str">
        <f>CONCATENATE("F","$",Таблица_основная[[#This Row],[Первая строка массива]])</f>
        <v>F$546</v>
      </c>
      <c r="P559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59" s="13">
        <f t="shared" si="34"/>
        <v>546</v>
      </c>
      <c r="R559" s="13">
        <f>Таблица_основная[[#This Row],[Первая строка массива]]+15</f>
        <v>561</v>
      </c>
    </row>
    <row r="560" spans="1:27" x14ac:dyDescent="0.2">
      <c r="A560" s="13">
        <v>1687</v>
      </c>
      <c r="B560" s="28">
        <v>1045</v>
      </c>
      <c r="C560" s="27" t="s">
        <v>148</v>
      </c>
      <c r="D560" s="29" t="s">
        <v>81</v>
      </c>
      <c r="E560" s="30">
        <v>44927</v>
      </c>
      <c r="F560" s="31">
        <v>2</v>
      </c>
      <c r="G560" s="13">
        <v>4</v>
      </c>
      <c r="H560" s="32" t="s">
        <v>110</v>
      </c>
      <c r="I560" s="31">
        <v>5</v>
      </c>
      <c r="J560" s="32" t="s">
        <v>112</v>
      </c>
      <c r="K560" s="56">
        <v>66</v>
      </c>
      <c r="L560" s="56" t="s">
        <v>119</v>
      </c>
      <c r="M560" s="56">
        <v>91</v>
      </c>
      <c r="N560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560" s="13" t="str">
        <f>CONCATENATE("F","$",Таблица_основная[[#This Row],[Первая строка массива]])</f>
        <v>F$546</v>
      </c>
      <c r="P560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60" s="13">
        <f t="shared" si="34"/>
        <v>546</v>
      </c>
      <c r="R560" s="13">
        <f>Таблица_основная[[#This Row],[Первая строка массива]]+15</f>
        <v>561</v>
      </c>
    </row>
    <row r="561" spans="1:18" x14ac:dyDescent="0.2">
      <c r="A561" s="13">
        <v>1688</v>
      </c>
      <c r="B561" s="28">
        <v>1063</v>
      </c>
      <c r="C561" s="27" t="s">
        <v>149</v>
      </c>
      <c r="D561" s="29" t="s">
        <v>81</v>
      </c>
      <c r="E561" s="30">
        <v>44927</v>
      </c>
      <c r="F561" s="31">
        <v>1</v>
      </c>
      <c r="G561" s="13">
        <v>5</v>
      </c>
      <c r="H561" s="32" t="s">
        <v>110</v>
      </c>
      <c r="I561" s="31">
        <v>5</v>
      </c>
      <c r="J561" s="32" t="s">
        <v>112</v>
      </c>
      <c r="K561" s="56">
        <v>66</v>
      </c>
      <c r="L561" s="56" t="s">
        <v>119</v>
      </c>
      <c r="M561" s="56">
        <v>91</v>
      </c>
      <c r="N561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561" s="13" t="str">
        <f>CONCATENATE("F","$",Таблица_основная[[#This Row],[Первая строка массива]])</f>
        <v>F$546</v>
      </c>
      <c r="P561" s="13" t="str">
        <f>CONCATENATE("F","$",Таблица_основная[[#This Row],[Первая строка массива]],":","F","$",Таблица_основная[[#This Row],[Последняя строка моссива]])</f>
        <v>F$546:F$561</v>
      </c>
      <c r="Q561" s="13">
        <f t="shared" si="34"/>
        <v>546</v>
      </c>
      <c r="R561" s="13">
        <f>Таблица_основная[[#This Row],[Первая строка массива]]+15</f>
        <v>561</v>
      </c>
    </row>
    <row r="562" spans="1:18" x14ac:dyDescent="0.2">
      <c r="A562" s="13">
        <v>1717</v>
      </c>
      <c r="B562" s="13">
        <v>797</v>
      </c>
      <c r="C562" s="27" t="s">
        <v>134</v>
      </c>
      <c r="D562" s="27" t="s">
        <v>96</v>
      </c>
      <c r="E562" s="67">
        <v>44927</v>
      </c>
      <c r="F562" s="13">
        <v>31</v>
      </c>
      <c r="G562" s="13">
        <v>2</v>
      </c>
      <c r="H562" s="13" t="s">
        <v>110</v>
      </c>
      <c r="I562" s="13">
        <v>27</v>
      </c>
      <c r="J562" s="13" t="s">
        <v>112</v>
      </c>
      <c r="K562" s="55">
        <v>63.3</v>
      </c>
      <c r="L562" s="56" t="s">
        <v>119</v>
      </c>
      <c r="M562" s="55">
        <v>65</v>
      </c>
      <c r="N562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562" s="13" t="str">
        <f>CONCATENATE("F","$",Таблица_основная[[#This Row],[Первая строка массива]])</f>
        <v>F$562</v>
      </c>
      <c r="P562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62" s="63">
        <f>ROW()</f>
        <v>562</v>
      </c>
      <c r="R562" s="13">
        <f>Таблица_основная[[#This Row],[Первая строка массива]]+15</f>
        <v>577</v>
      </c>
    </row>
    <row r="563" spans="1:18" x14ac:dyDescent="0.2">
      <c r="A563" s="13">
        <v>1718</v>
      </c>
      <c r="B563" s="13">
        <v>815</v>
      </c>
      <c r="C563" s="27" t="s">
        <v>135</v>
      </c>
      <c r="D563" s="27" t="s">
        <v>96</v>
      </c>
      <c r="E563" s="67">
        <v>44927</v>
      </c>
      <c r="F563" s="13">
        <v>100</v>
      </c>
      <c r="G563" s="13">
        <v>1</v>
      </c>
      <c r="H563" s="13" t="s">
        <v>110</v>
      </c>
      <c r="I563" s="13">
        <v>27</v>
      </c>
      <c r="J563" s="13" t="s">
        <v>112</v>
      </c>
      <c r="K563" s="55">
        <v>63.3</v>
      </c>
      <c r="L563" s="56" t="s">
        <v>119</v>
      </c>
      <c r="M563" s="55">
        <v>65</v>
      </c>
      <c r="N563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563" s="13" t="str">
        <f>CONCATENATE("F","$",Таблица_основная[[#This Row],[Первая строка массива]])</f>
        <v>F$562</v>
      </c>
      <c r="P563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63" s="13">
        <f t="shared" ref="Q563:Q577" si="35">Q562</f>
        <v>562</v>
      </c>
      <c r="R563" s="13">
        <f>Таблица_основная[[#This Row],[Первая строка массива]]+15</f>
        <v>577</v>
      </c>
    </row>
    <row r="564" spans="1:18" x14ac:dyDescent="0.2">
      <c r="A564" s="13">
        <v>1719</v>
      </c>
      <c r="B564" s="13">
        <v>833</v>
      </c>
      <c r="C564" s="27" t="s">
        <v>136</v>
      </c>
      <c r="D564" s="27" t="s">
        <v>96</v>
      </c>
      <c r="E564" s="67">
        <v>44927</v>
      </c>
      <c r="F564" s="13">
        <v>100</v>
      </c>
      <c r="G564" s="13">
        <v>1</v>
      </c>
      <c r="H564" s="13" t="s">
        <v>110</v>
      </c>
      <c r="I564" s="13">
        <v>27</v>
      </c>
      <c r="J564" s="13" t="s">
        <v>112</v>
      </c>
      <c r="K564" s="55">
        <v>63.3</v>
      </c>
      <c r="L564" s="56" t="s">
        <v>119</v>
      </c>
      <c r="M564" s="55">
        <v>65</v>
      </c>
      <c r="N564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564" s="13" t="str">
        <f>CONCATENATE("F","$",Таблица_основная[[#This Row],[Первая строка массива]])</f>
        <v>F$562</v>
      </c>
      <c r="P564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64" s="13">
        <f t="shared" si="35"/>
        <v>562</v>
      </c>
      <c r="R564" s="13">
        <f>Таблица_основная[[#This Row],[Первая строка массива]]+15</f>
        <v>577</v>
      </c>
    </row>
    <row r="565" spans="1:18" x14ac:dyDescent="0.2">
      <c r="A565" s="13">
        <v>1720</v>
      </c>
      <c r="B565" s="13">
        <v>851</v>
      </c>
      <c r="C565" s="27" t="s">
        <v>137</v>
      </c>
      <c r="D565" s="27" t="s">
        <v>96</v>
      </c>
      <c r="E565" s="67">
        <v>44927</v>
      </c>
      <c r="F565" s="13">
        <v>16</v>
      </c>
      <c r="G565" s="13">
        <v>7</v>
      </c>
      <c r="H565" s="13" t="s">
        <v>110</v>
      </c>
      <c r="I565" s="13">
        <v>27</v>
      </c>
      <c r="J565" s="13" t="s">
        <v>112</v>
      </c>
      <c r="K565" s="55">
        <v>63.3</v>
      </c>
      <c r="L565" s="56" t="s">
        <v>119</v>
      </c>
      <c r="M565" s="55">
        <v>65</v>
      </c>
      <c r="N565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565" s="13" t="str">
        <f>CONCATENATE("F","$",Таблица_основная[[#This Row],[Первая строка массива]])</f>
        <v>F$562</v>
      </c>
      <c r="P565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65" s="13">
        <f t="shared" si="35"/>
        <v>562</v>
      </c>
      <c r="R565" s="13">
        <f>Таблица_основная[[#This Row],[Первая строка массива]]+15</f>
        <v>577</v>
      </c>
    </row>
    <row r="566" spans="1:18" x14ac:dyDescent="0.2">
      <c r="A566" s="13">
        <v>1721</v>
      </c>
      <c r="B566" s="13">
        <v>869</v>
      </c>
      <c r="C566" s="27" t="s">
        <v>138</v>
      </c>
      <c r="D566" s="27" t="s">
        <v>96</v>
      </c>
      <c r="E566" s="67">
        <v>44927</v>
      </c>
      <c r="F566" s="13">
        <v>13</v>
      </c>
      <c r="G566" s="13">
        <v>9</v>
      </c>
      <c r="H566" s="13" t="s">
        <v>110</v>
      </c>
      <c r="I566" s="13">
        <v>27</v>
      </c>
      <c r="J566" s="13" t="s">
        <v>112</v>
      </c>
      <c r="K566" s="55">
        <v>63.3</v>
      </c>
      <c r="L566" s="56" t="s">
        <v>119</v>
      </c>
      <c r="M566" s="55">
        <v>65</v>
      </c>
      <c r="N56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566" s="13" t="str">
        <f>CONCATENATE("F","$",Таблица_основная[[#This Row],[Первая строка массива]])</f>
        <v>F$562</v>
      </c>
      <c r="P566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66" s="13">
        <f t="shared" si="35"/>
        <v>562</v>
      </c>
      <c r="R566" s="13">
        <f>Таблица_основная[[#This Row],[Первая строка массива]]+15</f>
        <v>577</v>
      </c>
    </row>
    <row r="567" spans="1:18" x14ac:dyDescent="0.2">
      <c r="A567" s="13">
        <v>1722</v>
      </c>
      <c r="B567" s="13">
        <v>887</v>
      </c>
      <c r="C567" s="27" t="s">
        <v>139</v>
      </c>
      <c r="D567" s="27" t="s">
        <v>96</v>
      </c>
      <c r="E567" s="67">
        <v>44927</v>
      </c>
      <c r="F567" s="13">
        <v>10</v>
      </c>
      <c r="G567" s="13">
        <v>11</v>
      </c>
      <c r="H567" s="13" t="s">
        <v>110</v>
      </c>
      <c r="I567" s="13">
        <v>27</v>
      </c>
      <c r="J567" s="13" t="s">
        <v>112</v>
      </c>
      <c r="K567" s="55">
        <v>63.3</v>
      </c>
      <c r="L567" s="56" t="s">
        <v>119</v>
      </c>
      <c r="M567" s="55">
        <v>65</v>
      </c>
      <c r="N56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567" s="13" t="str">
        <f>CONCATENATE("F","$",Таблица_основная[[#This Row],[Первая строка массива]])</f>
        <v>F$562</v>
      </c>
      <c r="P567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67" s="13">
        <f t="shared" si="35"/>
        <v>562</v>
      </c>
      <c r="R567" s="13">
        <f>Таблица_основная[[#This Row],[Первая строка массива]]+15</f>
        <v>577</v>
      </c>
    </row>
    <row r="568" spans="1:18" x14ac:dyDescent="0.2">
      <c r="A568" s="13">
        <v>1723</v>
      </c>
      <c r="B568" s="13">
        <v>905</v>
      </c>
      <c r="C568" s="27" t="s">
        <v>140</v>
      </c>
      <c r="D568" s="27" t="s">
        <v>96</v>
      </c>
      <c r="E568" s="67">
        <v>44927</v>
      </c>
      <c r="F568" s="13">
        <v>21</v>
      </c>
      <c r="G568" s="13">
        <v>5</v>
      </c>
      <c r="H568" s="13" t="s">
        <v>110</v>
      </c>
      <c r="I568" s="13">
        <v>27</v>
      </c>
      <c r="J568" s="13" t="s">
        <v>112</v>
      </c>
      <c r="K568" s="55">
        <v>63.3</v>
      </c>
      <c r="L568" s="56" t="s">
        <v>119</v>
      </c>
      <c r="M568" s="55">
        <v>65</v>
      </c>
      <c r="N568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568" s="13" t="str">
        <f>CONCATENATE("F","$",Таблица_основная[[#This Row],[Первая строка массива]])</f>
        <v>F$562</v>
      </c>
      <c r="P568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68" s="13">
        <f t="shared" si="35"/>
        <v>562</v>
      </c>
      <c r="R568" s="13">
        <f>Таблица_основная[[#This Row],[Первая строка массива]]+15</f>
        <v>577</v>
      </c>
    </row>
    <row r="569" spans="1:18" x14ac:dyDescent="0.2">
      <c r="A569" s="13">
        <v>1724</v>
      </c>
      <c r="B569" s="13">
        <v>923</v>
      </c>
      <c r="C569" s="27" t="s">
        <v>141</v>
      </c>
      <c r="D569" s="27" t="s">
        <v>96</v>
      </c>
      <c r="E569" s="67">
        <v>44927</v>
      </c>
      <c r="F569" s="13">
        <v>24</v>
      </c>
      <c r="G569" s="13">
        <v>3</v>
      </c>
      <c r="H569" s="13" t="s">
        <v>110</v>
      </c>
      <c r="I569" s="13">
        <v>27</v>
      </c>
      <c r="J569" s="13" t="s">
        <v>112</v>
      </c>
      <c r="K569" s="55">
        <v>63.3</v>
      </c>
      <c r="L569" s="56" t="s">
        <v>119</v>
      </c>
      <c r="M569" s="55">
        <v>65</v>
      </c>
      <c r="N569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569" s="13" t="str">
        <f>CONCATENATE("F","$",Таблица_основная[[#This Row],[Первая строка массива]])</f>
        <v>F$562</v>
      </c>
      <c r="P569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69" s="13">
        <f t="shared" si="35"/>
        <v>562</v>
      </c>
      <c r="R569" s="13">
        <f>Таблица_основная[[#This Row],[Первая строка массива]]+15</f>
        <v>577</v>
      </c>
    </row>
    <row r="570" spans="1:18" x14ac:dyDescent="0.2">
      <c r="A570" s="13">
        <v>1725</v>
      </c>
      <c r="B570" s="13">
        <v>941</v>
      </c>
      <c r="C570" s="27" t="s">
        <v>142</v>
      </c>
      <c r="D570" s="27" t="s">
        <v>96</v>
      </c>
      <c r="E570" s="67">
        <v>44927</v>
      </c>
      <c r="F570" s="13">
        <v>16</v>
      </c>
      <c r="G570" s="13">
        <v>7</v>
      </c>
      <c r="H570" s="13" t="s">
        <v>110</v>
      </c>
      <c r="I570" s="13">
        <v>27</v>
      </c>
      <c r="J570" s="13" t="s">
        <v>112</v>
      </c>
      <c r="K570" s="55">
        <v>63.3</v>
      </c>
      <c r="L570" s="56" t="s">
        <v>119</v>
      </c>
      <c r="M570" s="55">
        <v>65</v>
      </c>
      <c r="N570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570" s="13" t="str">
        <f>CONCATENATE("F","$",Таблица_основная[[#This Row],[Первая строка массива]])</f>
        <v>F$562</v>
      </c>
      <c r="P570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70" s="13">
        <f t="shared" si="35"/>
        <v>562</v>
      </c>
      <c r="R570" s="13">
        <f>Таблица_основная[[#This Row],[Первая строка массива]]+15</f>
        <v>577</v>
      </c>
    </row>
    <row r="571" spans="1:18" x14ac:dyDescent="0.2">
      <c r="A571" s="13">
        <v>1726</v>
      </c>
      <c r="B571" s="13">
        <v>959</v>
      </c>
      <c r="C571" s="27" t="s">
        <v>143</v>
      </c>
      <c r="D571" s="27" t="s">
        <v>96</v>
      </c>
      <c r="E571" s="67">
        <v>44927</v>
      </c>
      <c r="F571" s="13">
        <v>15</v>
      </c>
      <c r="G571" s="13">
        <v>8</v>
      </c>
      <c r="H571" s="13" t="s">
        <v>110</v>
      </c>
      <c r="I571" s="13">
        <v>27</v>
      </c>
      <c r="J571" s="13" t="s">
        <v>112</v>
      </c>
      <c r="K571" s="55">
        <v>63.3</v>
      </c>
      <c r="L571" s="56" t="s">
        <v>119</v>
      </c>
      <c r="M571" s="55">
        <v>65</v>
      </c>
      <c r="N571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571" s="13" t="str">
        <f>CONCATENATE("F","$",Таблица_основная[[#This Row],[Первая строка массива]])</f>
        <v>F$562</v>
      </c>
      <c r="P571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71" s="13">
        <f t="shared" si="35"/>
        <v>562</v>
      </c>
      <c r="R571" s="13">
        <f>Таблица_основная[[#This Row],[Первая строка массива]]+15</f>
        <v>577</v>
      </c>
    </row>
    <row r="572" spans="1:18" x14ac:dyDescent="0.2">
      <c r="A572" s="13">
        <v>1727</v>
      </c>
      <c r="B572" s="13">
        <v>977</v>
      </c>
      <c r="C572" s="27" t="s">
        <v>144</v>
      </c>
      <c r="D572" s="27" t="s">
        <v>96</v>
      </c>
      <c r="E572" s="67">
        <v>44927</v>
      </c>
      <c r="F572" s="13">
        <v>11</v>
      </c>
      <c r="G572" s="13">
        <v>10</v>
      </c>
      <c r="H572" s="13" t="s">
        <v>110</v>
      </c>
      <c r="I572" s="13">
        <v>27</v>
      </c>
      <c r="J572" s="13" t="s">
        <v>112</v>
      </c>
      <c r="K572" s="55">
        <v>63.3</v>
      </c>
      <c r="L572" s="56" t="s">
        <v>119</v>
      </c>
      <c r="M572" s="55">
        <v>65</v>
      </c>
      <c r="N572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572" s="13" t="str">
        <f>CONCATENATE("F","$",Таблица_основная[[#This Row],[Первая строка массива]])</f>
        <v>F$562</v>
      </c>
      <c r="P572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72" s="13">
        <f t="shared" si="35"/>
        <v>562</v>
      </c>
      <c r="R572" s="13">
        <f>Таблица_основная[[#This Row],[Первая строка массива]]+15</f>
        <v>577</v>
      </c>
    </row>
    <row r="573" spans="1:18" x14ac:dyDescent="0.2">
      <c r="A573" s="13">
        <v>1728</v>
      </c>
      <c r="B573" s="13">
        <v>995</v>
      </c>
      <c r="C573" s="27" t="s">
        <v>145</v>
      </c>
      <c r="D573" s="27" t="s">
        <v>96</v>
      </c>
      <c r="E573" s="67">
        <v>44927</v>
      </c>
      <c r="F573" s="13">
        <v>6</v>
      </c>
      <c r="G573" s="13">
        <v>12</v>
      </c>
      <c r="H573" s="13" t="s">
        <v>110</v>
      </c>
      <c r="I573" s="13">
        <v>27</v>
      </c>
      <c r="J573" s="13" t="s">
        <v>112</v>
      </c>
      <c r="K573" s="55">
        <v>63.3</v>
      </c>
      <c r="L573" s="56" t="s">
        <v>119</v>
      </c>
      <c r="M573" s="55">
        <v>65</v>
      </c>
      <c r="N573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573" s="13" t="str">
        <f>CONCATENATE("F","$",Таблица_основная[[#This Row],[Первая строка массива]])</f>
        <v>F$562</v>
      </c>
      <c r="P573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73" s="13">
        <f t="shared" si="35"/>
        <v>562</v>
      </c>
      <c r="R573" s="13">
        <f>Таблица_основная[[#This Row],[Первая строка массива]]+15</f>
        <v>577</v>
      </c>
    </row>
    <row r="574" spans="1:18" x14ac:dyDescent="0.2">
      <c r="A574" s="13">
        <v>1729</v>
      </c>
      <c r="B574" s="13">
        <v>1013</v>
      </c>
      <c r="C574" s="27" t="s">
        <v>146</v>
      </c>
      <c r="D574" s="27" t="s">
        <v>96</v>
      </c>
      <c r="E574" s="67">
        <v>44927</v>
      </c>
      <c r="F574" s="13">
        <v>17</v>
      </c>
      <c r="G574" s="13">
        <v>6</v>
      </c>
      <c r="H574" s="13" t="s">
        <v>110</v>
      </c>
      <c r="I574" s="13">
        <v>27</v>
      </c>
      <c r="J574" s="13" t="s">
        <v>112</v>
      </c>
      <c r="K574" s="55">
        <v>63.3</v>
      </c>
      <c r="L574" s="56" t="s">
        <v>119</v>
      </c>
      <c r="M574" s="55">
        <v>65</v>
      </c>
      <c r="N574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574" s="13" t="str">
        <f>CONCATENATE("F","$",Таблица_основная[[#This Row],[Первая строка массива]])</f>
        <v>F$562</v>
      </c>
      <c r="P574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74" s="13">
        <f t="shared" si="35"/>
        <v>562</v>
      </c>
      <c r="R574" s="13">
        <f>Таблица_основная[[#This Row],[Первая строка массива]]+15</f>
        <v>577</v>
      </c>
    </row>
    <row r="575" spans="1:18" x14ac:dyDescent="0.2">
      <c r="A575" s="13">
        <v>1730</v>
      </c>
      <c r="B575" s="13">
        <v>1031</v>
      </c>
      <c r="C575" s="27" t="s">
        <v>147</v>
      </c>
      <c r="D575" s="27" t="s">
        <v>96</v>
      </c>
      <c r="E575" s="67">
        <v>44927</v>
      </c>
      <c r="F575" s="13">
        <v>23</v>
      </c>
      <c r="G575" s="13">
        <v>4</v>
      </c>
      <c r="H575" s="13" t="s">
        <v>110</v>
      </c>
      <c r="I575" s="13">
        <v>27</v>
      </c>
      <c r="J575" s="13" t="s">
        <v>112</v>
      </c>
      <c r="K575" s="55">
        <v>63.3</v>
      </c>
      <c r="L575" s="56" t="s">
        <v>119</v>
      </c>
      <c r="M575" s="55">
        <v>65</v>
      </c>
      <c r="N575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575" s="13" t="str">
        <f>CONCATENATE("F","$",Таблица_основная[[#This Row],[Первая строка массива]])</f>
        <v>F$562</v>
      </c>
      <c r="P575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75" s="13">
        <f t="shared" si="35"/>
        <v>562</v>
      </c>
      <c r="R575" s="13">
        <f>Таблица_основная[[#This Row],[Первая строка массива]]+15</f>
        <v>577</v>
      </c>
    </row>
    <row r="576" spans="1:18" x14ac:dyDescent="0.2">
      <c r="A576" s="13">
        <v>1731</v>
      </c>
      <c r="B576" s="13">
        <v>1049</v>
      </c>
      <c r="C576" s="27" t="s">
        <v>148</v>
      </c>
      <c r="D576" s="27" t="s">
        <v>96</v>
      </c>
      <c r="E576" s="67">
        <v>44927</v>
      </c>
      <c r="F576" s="13">
        <v>17</v>
      </c>
      <c r="G576" s="13">
        <v>6</v>
      </c>
      <c r="H576" s="13" t="s">
        <v>110</v>
      </c>
      <c r="I576" s="13">
        <v>27</v>
      </c>
      <c r="J576" s="13" t="s">
        <v>112</v>
      </c>
      <c r="K576" s="55">
        <v>63.3</v>
      </c>
      <c r="L576" s="56" t="s">
        <v>119</v>
      </c>
      <c r="M576" s="55">
        <v>65</v>
      </c>
      <c r="N57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576" s="13" t="str">
        <f>CONCATENATE("F","$",Таблица_основная[[#This Row],[Первая строка массива]])</f>
        <v>F$562</v>
      </c>
      <c r="P576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76" s="13">
        <f t="shared" si="35"/>
        <v>562</v>
      </c>
      <c r="R576" s="13">
        <f>Таблица_основная[[#This Row],[Первая строка массива]]+15</f>
        <v>577</v>
      </c>
    </row>
    <row r="577" spans="1:18" x14ac:dyDescent="0.2">
      <c r="A577" s="13">
        <v>1732</v>
      </c>
      <c r="B577" s="13">
        <v>1067</v>
      </c>
      <c r="C577" s="27" t="s">
        <v>149</v>
      </c>
      <c r="D577" s="27" t="s">
        <v>96</v>
      </c>
      <c r="E577" s="67">
        <v>44927</v>
      </c>
      <c r="F577" s="13">
        <v>15</v>
      </c>
      <c r="G577" s="13">
        <v>8</v>
      </c>
      <c r="H577" s="13" t="s">
        <v>110</v>
      </c>
      <c r="I577" s="13">
        <v>27</v>
      </c>
      <c r="J577" s="13" t="s">
        <v>112</v>
      </c>
      <c r="K577" s="55">
        <v>63.3</v>
      </c>
      <c r="L577" s="56" t="s">
        <v>119</v>
      </c>
      <c r="M577" s="55">
        <v>65</v>
      </c>
      <c r="N57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577" s="13" t="str">
        <f>CONCATENATE("F","$",Таблица_основная[[#This Row],[Первая строка массива]])</f>
        <v>F$562</v>
      </c>
      <c r="P577" s="13" t="str">
        <f>CONCATENATE("F","$",Таблица_основная[[#This Row],[Первая строка массива]],":","F","$",Таблица_основная[[#This Row],[Последняя строка моссива]])</f>
        <v>F$562:F$577</v>
      </c>
      <c r="Q577" s="13">
        <f t="shared" si="35"/>
        <v>562</v>
      </c>
      <c r="R577" s="13">
        <f>Таблица_основная[[#This Row],[Первая строка массива]]+15</f>
        <v>577</v>
      </c>
    </row>
    <row r="578" spans="1:18" x14ac:dyDescent="0.2">
      <c r="A578" s="13">
        <v>1761</v>
      </c>
      <c r="B578" s="13">
        <v>809</v>
      </c>
      <c r="C578" s="27" t="s">
        <v>134</v>
      </c>
      <c r="D578" s="29" t="s">
        <v>152</v>
      </c>
      <c r="E578" s="67">
        <v>44927</v>
      </c>
      <c r="F578" s="55"/>
      <c r="G578" s="4"/>
      <c r="H578" s="13" t="s">
        <v>110</v>
      </c>
      <c r="I578" s="13"/>
      <c r="J578" s="13" t="s">
        <v>112</v>
      </c>
      <c r="K578" s="55"/>
      <c r="L578" s="56" t="s">
        <v>119</v>
      </c>
      <c r="M578" s="55"/>
      <c r="N57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78" s="13" t="str">
        <f>CONCATENATE("F","$",Таблица_основная[[#This Row],[Первая строка массива]])</f>
        <v>F$578</v>
      </c>
      <c r="P578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78" s="63">
        <f>ROW()</f>
        <v>578</v>
      </c>
      <c r="R578" s="13">
        <f>Таблица_основная[[#This Row],[Первая строка массива]]+15</f>
        <v>593</v>
      </c>
    </row>
    <row r="579" spans="1:18" x14ac:dyDescent="0.2">
      <c r="A579" s="13">
        <v>1762</v>
      </c>
      <c r="B579" s="13">
        <v>827</v>
      </c>
      <c r="C579" s="27" t="s">
        <v>135</v>
      </c>
      <c r="D579" s="29" t="s">
        <v>152</v>
      </c>
      <c r="E579" s="67">
        <v>44927</v>
      </c>
      <c r="F579" s="55"/>
      <c r="G579" s="4"/>
      <c r="H579" s="13" t="s">
        <v>110</v>
      </c>
      <c r="I579" s="13"/>
      <c r="J579" s="13" t="s">
        <v>112</v>
      </c>
      <c r="K579" s="55"/>
      <c r="L579" s="56" t="s">
        <v>119</v>
      </c>
      <c r="M579" s="55"/>
      <c r="N57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79" s="13" t="str">
        <f>CONCATENATE("F","$",Таблица_основная[[#This Row],[Первая строка массива]])</f>
        <v>F$578</v>
      </c>
      <c r="P579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79" s="13">
        <f t="shared" ref="Q579:Q593" si="36">Q578</f>
        <v>578</v>
      </c>
      <c r="R579" s="13">
        <f>Таблица_основная[[#This Row],[Первая строка массива]]+15</f>
        <v>593</v>
      </c>
    </row>
    <row r="580" spans="1:18" x14ac:dyDescent="0.2">
      <c r="A580" s="13">
        <v>1763</v>
      </c>
      <c r="B580" s="13">
        <v>845</v>
      </c>
      <c r="C580" s="27" t="s">
        <v>136</v>
      </c>
      <c r="D580" s="29" t="s">
        <v>152</v>
      </c>
      <c r="E580" s="67">
        <v>44927</v>
      </c>
      <c r="F580" s="55"/>
      <c r="G580" s="4"/>
      <c r="H580" s="13" t="s">
        <v>110</v>
      </c>
      <c r="I580" s="13"/>
      <c r="J580" s="13" t="s">
        <v>112</v>
      </c>
      <c r="K580" s="55"/>
      <c r="L580" s="56" t="s">
        <v>119</v>
      </c>
      <c r="M580" s="55"/>
      <c r="N58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80" s="13" t="str">
        <f>CONCATENATE("F","$",Таблица_основная[[#This Row],[Первая строка массива]])</f>
        <v>F$578</v>
      </c>
      <c r="P580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80" s="13">
        <f t="shared" si="36"/>
        <v>578</v>
      </c>
      <c r="R580" s="13">
        <f>Таблица_основная[[#This Row],[Первая строка массива]]+15</f>
        <v>593</v>
      </c>
    </row>
    <row r="581" spans="1:18" x14ac:dyDescent="0.2">
      <c r="A581" s="13">
        <v>1764</v>
      </c>
      <c r="B581" s="13">
        <v>863</v>
      </c>
      <c r="C581" s="27" t="s">
        <v>137</v>
      </c>
      <c r="D581" s="29" t="s">
        <v>152</v>
      </c>
      <c r="E581" s="67">
        <v>44927</v>
      </c>
      <c r="F581" s="55"/>
      <c r="G581" s="4"/>
      <c r="H581" s="13" t="s">
        <v>110</v>
      </c>
      <c r="I581" s="13"/>
      <c r="J581" s="13" t="s">
        <v>112</v>
      </c>
      <c r="K581" s="55"/>
      <c r="L581" s="56" t="s">
        <v>119</v>
      </c>
      <c r="M581" s="55"/>
      <c r="N58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81" s="13" t="str">
        <f>CONCATENATE("F","$",Таблица_основная[[#This Row],[Первая строка массива]])</f>
        <v>F$578</v>
      </c>
      <c r="P581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81" s="13">
        <f t="shared" si="36"/>
        <v>578</v>
      </c>
      <c r="R581" s="13">
        <f>Таблица_основная[[#This Row],[Первая строка массива]]+15</f>
        <v>593</v>
      </c>
    </row>
    <row r="582" spans="1:18" x14ac:dyDescent="0.2">
      <c r="A582" s="13">
        <v>1765</v>
      </c>
      <c r="B582" s="13">
        <v>881</v>
      </c>
      <c r="C582" s="27" t="s">
        <v>138</v>
      </c>
      <c r="D582" s="29" t="s">
        <v>152</v>
      </c>
      <c r="E582" s="67">
        <v>44927</v>
      </c>
      <c r="F582" s="55"/>
      <c r="G582" s="4"/>
      <c r="H582" s="13" t="s">
        <v>110</v>
      </c>
      <c r="I582" s="13"/>
      <c r="J582" s="13" t="s">
        <v>112</v>
      </c>
      <c r="K582" s="55"/>
      <c r="L582" s="56" t="s">
        <v>119</v>
      </c>
      <c r="M582" s="55"/>
      <c r="N58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82" s="13" t="str">
        <f>CONCATENATE("F","$",Таблица_основная[[#This Row],[Первая строка массива]])</f>
        <v>F$578</v>
      </c>
      <c r="P582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82" s="13">
        <f t="shared" si="36"/>
        <v>578</v>
      </c>
      <c r="R582" s="13">
        <f>Таблица_основная[[#This Row],[Первая строка массива]]+15</f>
        <v>593</v>
      </c>
    </row>
    <row r="583" spans="1:18" x14ac:dyDescent="0.2">
      <c r="A583" s="13">
        <v>1766</v>
      </c>
      <c r="B583" s="13">
        <v>899</v>
      </c>
      <c r="C583" s="27" t="s">
        <v>139</v>
      </c>
      <c r="D583" s="29" t="s">
        <v>152</v>
      </c>
      <c r="E583" s="67">
        <v>44927</v>
      </c>
      <c r="F583" s="55"/>
      <c r="G583" s="4"/>
      <c r="H583" s="13" t="s">
        <v>110</v>
      </c>
      <c r="I583" s="13"/>
      <c r="J583" s="13" t="s">
        <v>112</v>
      </c>
      <c r="K583" s="55"/>
      <c r="L583" s="56" t="s">
        <v>119</v>
      </c>
      <c r="M583" s="55"/>
      <c r="N58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83" s="13" t="str">
        <f>CONCATENATE("F","$",Таблица_основная[[#This Row],[Первая строка массива]])</f>
        <v>F$578</v>
      </c>
      <c r="P583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83" s="13">
        <f t="shared" si="36"/>
        <v>578</v>
      </c>
      <c r="R583" s="13">
        <f>Таблица_основная[[#This Row],[Первая строка массива]]+15</f>
        <v>593</v>
      </c>
    </row>
    <row r="584" spans="1:18" x14ac:dyDescent="0.2">
      <c r="A584" s="13">
        <v>1767</v>
      </c>
      <c r="B584" s="13">
        <v>917</v>
      </c>
      <c r="C584" s="27" t="s">
        <v>140</v>
      </c>
      <c r="D584" s="29" t="s">
        <v>152</v>
      </c>
      <c r="E584" s="67">
        <v>44927</v>
      </c>
      <c r="F584" s="55"/>
      <c r="G584" s="4"/>
      <c r="H584" s="13" t="s">
        <v>110</v>
      </c>
      <c r="I584" s="13"/>
      <c r="J584" s="13" t="s">
        <v>112</v>
      </c>
      <c r="K584" s="55"/>
      <c r="L584" s="56" t="s">
        <v>119</v>
      </c>
      <c r="M584" s="55"/>
      <c r="N58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84" s="13" t="str">
        <f>CONCATENATE("F","$",Таблица_основная[[#This Row],[Первая строка массива]])</f>
        <v>F$578</v>
      </c>
      <c r="P584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84" s="13">
        <f t="shared" si="36"/>
        <v>578</v>
      </c>
      <c r="R584" s="13">
        <f>Таблица_основная[[#This Row],[Первая строка массива]]+15</f>
        <v>593</v>
      </c>
    </row>
    <row r="585" spans="1:18" x14ac:dyDescent="0.2">
      <c r="A585" s="13">
        <v>1768</v>
      </c>
      <c r="B585" s="13">
        <v>935</v>
      </c>
      <c r="C585" s="27" t="s">
        <v>141</v>
      </c>
      <c r="D585" s="29" t="s">
        <v>152</v>
      </c>
      <c r="E585" s="67">
        <v>44927</v>
      </c>
      <c r="F585" s="55"/>
      <c r="G585" s="4"/>
      <c r="H585" s="13" t="s">
        <v>110</v>
      </c>
      <c r="I585" s="13"/>
      <c r="J585" s="13" t="s">
        <v>112</v>
      </c>
      <c r="K585" s="55"/>
      <c r="L585" s="56" t="s">
        <v>119</v>
      </c>
      <c r="M585" s="55"/>
      <c r="N58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85" s="13" t="str">
        <f>CONCATENATE("F","$",Таблица_основная[[#This Row],[Первая строка массива]])</f>
        <v>F$578</v>
      </c>
      <c r="P585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85" s="13">
        <f t="shared" si="36"/>
        <v>578</v>
      </c>
      <c r="R585" s="13">
        <f>Таблица_основная[[#This Row],[Первая строка массива]]+15</f>
        <v>593</v>
      </c>
    </row>
    <row r="586" spans="1:18" x14ac:dyDescent="0.2">
      <c r="A586" s="13">
        <v>1769</v>
      </c>
      <c r="B586" s="13">
        <v>953</v>
      </c>
      <c r="C586" s="27" t="s">
        <v>142</v>
      </c>
      <c r="D586" s="29" t="s">
        <v>152</v>
      </c>
      <c r="E586" s="67">
        <v>44927</v>
      </c>
      <c r="F586" s="55"/>
      <c r="G586" s="4"/>
      <c r="H586" s="13" t="s">
        <v>110</v>
      </c>
      <c r="I586" s="13"/>
      <c r="J586" s="13" t="s">
        <v>112</v>
      </c>
      <c r="K586" s="55"/>
      <c r="L586" s="56" t="s">
        <v>119</v>
      </c>
      <c r="M586" s="55"/>
      <c r="N58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86" s="13" t="str">
        <f>CONCATENATE("F","$",Таблица_основная[[#This Row],[Первая строка массива]])</f>
        <v>F$578</v>
      </c>
      <c r="P586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86" s="13">
        <f t="shared" si="36"/>
        <v>578</v>
      </c>
      <c r="R586" s="13">
        <f>Таблица_основная[[#This Row],[Первая строка массива]]+15</f>
        <v>593</v>
      </c>
    </row>
    <row r="587" spans="1:18" x14ac:dyDescent="0.2">
      <c r="A587" s="13">
        <v>1770</v>
      </c>
      <c r="B587" s="13">
        <v>971</v>
      </c>
      <c r="C587" s="27" t="s">
        <v>143</v>
      </c>
      <c r="D587" s="29" t="s">
        <v>152</v>
      </c>
      <c r="E587" s="67">
        <v>44927</v>
      </c>
      <c r="F587" s="55"/>
      <c r="G587" s="4"/>
      <c r="H587" s="13" t="s">
        <v>110</v>
      </c>
      <c r="I587" s="13"/>
      <c r="J587" s="13" t="s">
        <v>112</v>
      </c>
      <c r="K587" s="55"/>
      <c r="L587" s="56" t="s">
        <v>119</v>
      </c>
      <c r="M587" s="55"/>
      <c r="N58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87" s="13" t="str">
        <f>CONCATENATE("F","$",Таблица_основная[[#This Row],[Первая строка массива]])</f>
        <v>F$578</v>
      </c>
      <c r="P587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87" s="13">
        <f t="shared" si="36"/>
        <v>578</v>
      </c>
      <c r="R587" s="13">
        <f>Таблица_основная[[#This Row],[Первая строка массива]]+15</f>
        <v>593</v>
      </c>
    </row>
    <row r="588" spans="1:18" x14ac:dyDescent="0.2">
      <c r="A588" s="13">
        <v>1771</v>
      </c>
      <c r="B588" s="13">
        <v>989</v>
      </c>
      <c r="C588" s="27" t="s">
        <v>144</v>
      </c>
      <c r="D588" s="29" t="s">
        <v>152</v>
      </c>
      <c r="E588" s="67">
        <v>44927</v>
      </c>
      <c r="F588" s="55"/>
      <c r="G588" s="4"/>
      <c r="H588" s="13" t="s">
        <v>110</v>
      </c>
      <c r="I588" s="13"/>
      <c r="J588" s="13" t="s">
        <v>112</v>
      </c>
      <c r="K588" s="55"/>
      <c r="L588" s="56" t="s">
        <v>119</v>
      </c>
      <c r="M588" s="55"/>
      <c r="N58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88" s="13" t="str">
        <f>CONCATENATE("F","$",Таблица_основная[[#This Row],[Первая строка массива]])</f>
        <v>F$578</v>
      </c>
      <c r="P588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88" s="13">
        <f t="shared" si="36"/>
        <v>578</v>
      </c>
      <c r="R588" s="13">
        <f>Таблица_основная[[#This Row],[Первая строка массива]]+15</f>
        <v>593</v>
      </c>
    </row>
    <row r="589" spans="1:18" x14ac:dyDescent="0.2">
      <c r="A589" s="13">
        <v>1772</v>
      </c>
      <c r="B589" s="13">
        <v>1007</v>
      </c>
      <c r="C589" s="27" t="s">
        <v>145</v>
      </c>
      <c r="D589" s="29" t="s">
        <v>152</v>
      </c>
      <c r="E589" s="67">
        <v>44927</v>
      </c>
      <c r="F589" s="55"/>
      <c r="G589" s="4"/>
      <c r="H589" s="13" t="s">
        <v>110</v>
      </c>
      <c r="I589" s="13"/>
      <c r="J589" s="13" t="s">
        <v>112</v>
      </c>
      <c r="K589" s="55"/>
      <c r="L589" s="56" t="s">
        <v>119</v>
      </c>
      <c r="M589" s="55"/>
      <c r="N58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89" s="13" t="str">
        <f>CONCATENATE("F","$",Таблица_основная[[#This Row],[Первая строка массива]])</f>
        <v>F$578</v>
      </c>
      <c r="P589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89" s="13">
        <f t="shared" si="36"/>
        <v>578</v>
      </c>
      <c r="R589" s="13">
        <f>Таблица_основная[[#This Row],[Первая строка массива]]+15</f>
        <v>593</v>
      </c>
    </row>
    <row r="590" spans="1:18" x14ac:dyDescent="0.2">
      <c r="A590" s="13">
        <v>1773</v>
      </c>
      <c r="B590" s="13">
        <v>1025</v>
      </c>
      <c r="C590" s="27" t="s">
        <v>146</v>
      </c>
      <c r="D590" s="29" t="s">
        <v>152</v>
      </c>
      <c r="E590" s="67">
        <v>44927</v>
      </c>
      <c r="F590" s="55"/>
      <c r="G590" s="4"/>
      <c r="H590" s="13" t="s">
        <v>110</v>
      </c>
      <c r="I590" s="13"/>
      <c r="J590" s="13" t="s">
        <v>112</v>
      </c>
      <c r="K590" s="55"/>
      <c r="L590" s="56" t="s">
        <v>119</v>
      </c>
      <c r="M590" s="55"/>
      <c r="N59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90" s="13" t="str">
        <f>CONCATENATE("F","$",Таблица_основная[[#This Row],[Первая строка массива]])</f>
        <v>F$578</v>
      </c>
      <c r="P590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90" s="13">
        <f t="shared" si="36"/>
        <v>578</v>
      </c>
      <c r="R590" s="13">
        <f>Таблица_основная[[#This Row],[Первая строка массива]]+15</f>
        <v>593</v>
      </c>
    </row>
    <row r="591" spans="1:18" x14ac:dyDescent="0.2">
      <c r="A591" s="13">
        <v>1774</v>
      </c>
      <c r="B591" s="13">
        <v>1043</v>
      </c>
      <c r="C591" s="27" t="s">
        <v>147</v>
      </c>
      <c r="D591" s="29" t="s">
        <v>152</v>
      </c>
      <c r="E591" s="67">
        <v>44927</v>
      </c>
      <c r="F591" s="55"/>
      <c r="G591" s="4"/>
      <c r="H591" s="13" t="s">
        <v>110</v>
      </c>
      <c r="I591" s="13"/>
      <c r="J591" s="13" t="s">
        <v>112</v>
      </c>
      <c r="K591" s="55"/>
      <c r="L591" s="56" t="s">
        <v>119</v>
      </c>
      <c r="M591" s="55"/>
      <c r="N59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91" s="13" t="str">
        <f>CONCATENATE("F","$",Таблица_основная[[#This Row],[Первая строка массива]])</f>
        <v>F$578</v>
      </c>
      <c r="P591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91" s="13">
        <f t="shared" si="36"/>
        <v>578</v>
      </c>
      <c r="R591" s="13">
        <f>Таблица_основная[[#This Row],[Первая строка массива]]+15</f>
        <v>593</v>
      </c>
    </row>
    <row r="592" spans="1:18" x14ac:dyDescent="0.2">
      <c r="A592" s="13">
        <v>1775</v>
      </c>
      <c r="B592" s="13">
        <v>1061</v>
      </c>
      <c r="C592" s="27" t="s">
        <v>148</v>
      </c>
      <c r="D592" s="29" t="s">
        <v>152</v>
      </c>
      <c r="E592" s="67">
        <v>44927</v>
      </c>
      <c r="F592" s="55"/>
      <c r="G592" s="4"/>
      <c r="H592" s="13" t="s">
        <v>110</v>
      </c>
      <c r="I592" s="13"/>
      <c r="J592" s="13" t="s">
        <v>112</v>
      </c>
      <c r="K592" s="55"/>
      <c r="L592" s="56" t="s">
        <v>119</v>
      </c>
      <c r="M592" s="55"/>
      <c r="N59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92" s="13" t="str">
        <f>CONCATENATE("F","$",Таблица_основная[[#This Row],[Первая строка массива]])</f>
        <v>F$578</v>
      </c>
      <c r="P592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92" s="13">
        <f t="shared" si="36"/>
        <v>578</v>
      </c>
      <c r="R592" s="13">
        <f>Таблица_основная[[#This Row],[Первая строка массива]]+15</f>
        <v>593</v>
      </c>
    </row>
    <row r="593" spans="1:27" x14ac:dyDescent="0.2">
      <c r="A593" s="13">
        <v>1776</v>
      </c>
      <c r="B593" s="13">
        <v>1079</v>
      </c>
      <c r="C593" s="27" t="s">
        <v>149</v>
      </c>
      <c r="D593" s="29" t="s">
        <v>152</v>
      </c>
      <c r="E593" s="67">
        <v>44927</v>
      </c>
      <c r="F593" s="55"/>
      <c r="G593" s="4"/>
      <c r="H593" s="13" t="s">
        <v>110</v>
      </c>
      <c r="I593" s="13"/>
      <c r="J593" s="13" t="s">
        <v>112</v>
      </c>
      <c r="K593" s="55"/>
      <c r="L593" s="56" t="s">
        <v>119</v>
      </c>
      <c r="M593" s="55"/>
      <c r="N59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593" s="13" t="str">
        <f>CONCATENATE("F","$",Таблица_основная[[#This Row],[Первая строка массива]])</f>
        <v>F$578</v>
      </c>
      <c r="P593" s="13" t="str">
        <f>CONCATENATE("F","$",Таблица_основная[[#This Row],[Первая строка массива]],":","F","$",Таблица_основная[[#This Row],[Последняя строка моссива]])</f>
        <v>F$578:F$593</v>
      </c>
      <c r="Q593" s="13">
        <f t="shared" si="36"/>
        <v>578</v>
      </c>
      <c r="R593" s="13">
        <f>Таблица_основная[[#This Row],[Первая строка массива]]+15</f>
        <v>593</v>
      </c>
    </row>
    <row r="594" spans="1:27" x14ac:dyDescent="0.2">
      <c r="A594" s="13">
        <v>1805</v>
      </c>
      <c r="B594" s="28">
        <v>800</v>
      </c>
      <c r="C594" s="27" t="s">
        <v>134</v>
      </c>
      <c r="D594" s="29" t="s">
        <v>67</v>
      </c>
      <c r="E594" s="30">
        <v>44927</v>
      </c>
      <c r="F594" s="31">
        <v>13</v>
      </c>
      <c r="G594" s="13">
        <v>1</v>
      </c>
      <c r="H594" s="32" t="s">
        <v>110</v>
      </c>
      <c r="I594" s="38">
        <v>2.2000000000000002</v>
      </c>
      <c r="J594" s="32" t="s">
        <v>112</v>
      </c>
      <c r="K594" s="56">
        <v>10</v>
      </c>
      <c r="L594" s="56" t="s">
        <v>119</v>
      </c>
      <c r="M594" s="56">
        <v>14</v>
      </c>
      <c r="N594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594" s="13" t="str">
        <f>CONCATENATE("F","$",Таблица_основная[[#This Row],[Первая строка массива]])</f>
        <v>F$594</v>
      </c>
      <c r="P594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594" s="63">
        <f>ROW()</f>
        <v>594</v>
      </c>
      <c r="R594" s="13">
        <f>Таблица_основная[[#This Row],[Первая строка массива]]+15</f>
        <v>609</v>
      </c>
    </row>
    <row r="595" spans="1:27" x14ac:dyDescent="0.2">
      <c r="A595" s="13">
        <v>1806</v>
      </c>
      <c r="B595" s="28">
        <v>818</v>
      </c>
      <c r="C595" s="27" t="s">
        <v>135</v>
      </c>
      <c r="D595" s="29" t="s">
        <v>67</v>
      </c>
      <c r="E595" s="30">
        <v>44927</v>
      </c>
      <c r="F595" s="31">
        <v>6</v>
      </c>
      <c r="G595" s="13">
        <v>2</v>
      </c>
      <c r="H595" s="32" t="s">
        <v>110</v>
      </c>
      <c r="I595" s="38">
        <v>2.2000000000000002</v>
      </c>
      <c r="J595" s="32" t="s">
        <v>112</v>
      </c>
      <c r="K595" s="56">
        <v>10</v>
      </c>
      <c r="L595" s="56" t="s">
        <v>119</v>
      </c>
      <c r="M595" s="56">
        <v>14</v>
      </c>
      <c r="N595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595" s="13" t="str">
        <f>CONCATENATE("F","$",Таблица_основная[[#This Row],[Первая строка массива]])</f>
        <v>F$594</v>
      </c>
      <c r="P595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595" s="13">
        <f t="shared" ref="Q595:Q609" si="37">Q594</f>
        <v>594</v>
      </c>
      <c r="R595" s="13">
        <f>Таблица_основная[[#This Row],[Первая строка массива]]+15</f>
        <v>609</v>
      </c>
    </row>
    <row r="596" spans="1:27" x14ac:dyDescent="0.2">
      <c r="A596" s="13">
        <v>1807</v>
      </c>
      <c r="B596" s="28">
        <v>836</v>
      </c>
      <c r="C596" s="27" t="s">
        <v>136</v>
      </c>
      <c r="D596" s="29" t="s">
        <v>67</v>
      </c>
      <c r="E596" s="30">
        <v>44927</v>
      </c>
      <c r="F596" s="31">
        <v>4</v>
      </c>
      <c r="G596" s="13">
        <v>3</v>
      </c>
      <c r="H596" s="32" t="s">
        <v>110</v>
      </c>
      <c r="I596" s="38">
        <v>2.2000000000000002</v>
      </c>
      <c r="J596" s="32" t="s">
        <v>112</v>
      </c>
      <c r="K596" s="56">
        <v>10</v>
      </c>
      <c r="L596" s="56" t="s">
        <v>119</v>
      </c>
      <c r="M596" s="56">
        <v>14</v>
      </c>
      <c r="N59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596" s="13" t="str">
        <f>CONCATENATE("F","$",Таблица_основная[[#This Row],[Первая строка массива]])</f>
        <v>F$594</v>
      </c>
      <c r="P596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596" s="13">
        <f t="shared" si="37"/>
        <v>594</v>
      </c>
      <c r="R596" s="13">
        <f>Таблица_основная[[#This Row],[Первая строка массива]]+15</f>
        <v>609</v>
      </c>
    </row>
    <row r="597" spans="1:27" x14ac:dyDescent="0.2">
      <c r="A597" s="13">
        <v>1808</v>
      </c>
      <c r="B597" s="28">
        <v>854</v>
      </c>
      <c r="C597" s="27" t="s">
        <v>137</v>
      </c>
      <c r="D597" s="29" t="s">
        <v>67</v>
      </c>
      <c r="E597" s="30">
        <v>44927</v>
      </c>
      <c r="F597" s="31">
        <v>1</v>
      </c>
      <c r="G597" s="13">
        <v>5</v>
      </c>
      <c r="H597" s="32" t="s">
        <v>110</v>
      </c>
      <c r="I597" s="38">
        <v>2.2000000000000002</v>
      </c>
      <c r="J597" s="32" t="s">
        <v>112</v>
      </c>
      <c r="K597" s="56">
        <v>10</v>
      </c>
      <c r="L597" s="56" t="s">
        <v>119</v>
      </c>
      <c r="M597" s="56">
        <v>14</v>
      </c>
      <c r="N59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597" s="13" t="str">
        <f>CONCATENATE("F","$",Таблица_основная[[#This Row],[Первая строка массива]])</f>
        <v>F$594</v>
      </c>
      <c r="P597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597" s="13">
        <f t="shared" si="37"/>
        <v>594</v>
      </c>
      <c r="R597" s="13">
        <f>Таблица_основная[[#This Row],[Первая строка массива]]+15</f>
        <v>609</v>
      </c>
    </row>
    <row r="598" spans="1:27" x14ac:dyDescent="0.2">
      <c r="A598" s="13">
        <v>1809</v>
      </c>
      <c r="B598" s="28">
        <v>872</v>
      </c>
      <c r="C598" s="27" t="s">
        <v>138</v>
      </c>
      <c r="D598" s="29" t="s">
        <v>67</v>
      </c>
      <c r="E598" s="30">
        <v>44927</v>
      </c>
      <c r="F598" s="31">
        <v>0</v>
      </c>
      <c r="G598" s="13">
        <v>6</v>
      </c>
      <c r="H598" s="32" t="s">
        <v>110</v>
      </c>
      <c r="I598" s="38">
        <v>2.2000000000000002</v>
      </c>
      <c r="J598" s="32" t="s">
        <v>112</v>
      </c>
      <c r="K598" s="56">
        <v>10</v>
      </c>
      <c r="L598" s="56" t="s">
        <v>119</v>
      </c>
      <c r="M598" s="56">
        <v>14</v>
      </c>
      <c r="N598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598" s="13" t="str">
        <f>CONCATENATE("F","$",Таблица_основная[[#This Row],[Первая строка массива]])</f>
        <v>F$594</v>
      </c>
      <c r="P598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598" s="13">
        <f t="shared" si="37"/>
        <v>594</v>
      </c>
      <c r="R598" s="13">
        <f>Таблица_основная[[#This Row],[Первая строка массива]]+15</f>
        <v>609</v>
      </c>
    </row>
    <row r="599" spans="1:27" x14ac:dyDescent="0.2">
      <c r="A599" s="13">
        <v>1810</v>
      </c>
      <c r="B599" s="28">
        <v>890</v>
      </c>
      <c r="C599" s="27" t="s">
        <v>139</v>
      </c>
      <c r="D599" s="29" t="s">
        <v>67</v>
      </c>
      <c r="E599" s="30">
        <v>44927</v>
      </c>
      <c r="F599" s="31">
        <v>1</v>
      </c>
      <c r="G599" s="13">
        <v>5</v>
      </c>
      <c r="H599" s="32" t="s">
        <v>110</v>
      </c>
      <c r="I599" s="38">
        <v>2.2000000000000002</v>
      </c>
      <c r="J599" s="32" t="s">
        <v>112</v>
      </c>
      <c r="K599" s="56">
        <v>10</v>
      </c>
      <c r="L599" s="56" t="s">
        <v>119</v>
      </c>
      <c r="M599" s="56">
        <v>14</v>
      </c>
      <c r="N599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599" s="13" t="str">
        <f>CONCATENATE("F","$",Таблица_основная[[#This Row],[Первая строка массива]])</f>
        <v>F$594</v>
      </c>
      <c r="P599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599" s="13">
        <f t="shared" si="37"/>
        <v>594</v>
      </c>
      <c r="R599" s="13">
        <f>Таблица_основная[[#This Row],[Первая строка массива]]+15</f>
        <v>609</v>
      </c>
    </row>
    <row r="600" spans="1:27" x14ac:dyDescent="0.2">
      <c r="A600" s="13">
        <v>1811</v>
      </c>
      <c r="B600" s="28">
        <v>908</v>
      </c>
      <c r="C600" s="27" t="s">
        <v>140</v>
      </c>
      <c r="D600" s="29" t="s">
        <v>67</v>
      </c>
      <c r="E600" s="30">
        <v>44927</v>
      </c>
      <c r="F600" s="31">
        <v>1</v>
      </c>
      <c r="G600" s="13">
        <v>5</v>
      </c>
      <c r="H600" s="32" t="s">
        <v>110</v>
      </c>
      <c r="I600" s="38">
        <v>2.2000000000000002</v>
      </c>
      <c r="J600" s="32" t="s">
        <v>112</v>
      </c>
      <c r="K600" s="56">
        <v>10</v>
      </c>
      <c r="L600" s="56" t="s">
        <v>119</v>
      </c>
      <c r="M600" s="56">
        <v>14</v>
      </c>
      <c r="N600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00" s="13" t="str">
        <f>CONCATENATE("F","$",Таблица_основная[[#This Row],[Первая строка массива]])</f>
        <v>F$594</v>
      </c>
      <c r="P600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600" s="13">
        <f t="shared" si="37"/>
        <v>594</v>
      </c>
      <c r="R600" s="13">
        <f>Таблица_основная[[#This Row],[Первая строка массива]]+15</f>
        <v>609</v>
      </c>
    </row>
    <row r="601" spans="1:27" x14ac:dyDescent="0.2">
      <c r="A601" s="13">
        <v>1812</v>
      </c>
      <c r="B601" s="28">
        <v>926</v>
      </c>
      <c r="C601" s="27" t="s">
        <v>141</v>
      </c>
      <c r="D601" s="29" t="s">
        <v>67</v>
      </c>
      <c r="E601" s="30">
        <v>44927</v>
      </c>
      <c r="F601" s="31">
        <v>1</v>
      </c>
      <c r="G601" s="13">
        <v>5</v>
      </c>
      <c r="H601" s="32" t="s">
        <v>110</v>
      </c>
      <c r="I601" s="38">
        <v>2.2000000000000002</v>
      </c>
      <c r="J601" s="32" t="s">
        <v>112</v>
      </c>
      <c r="K601" s="56">
        <v>10</v>
      </c>
      <c r="L601" s="56" t="s">
        <v>119</v>
      </c>
      <c r="M601" s="56">
        <v>14</v>
      </c>
      <c r="N601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01" s="13" t="str">
        <f>CONCATENATE("F","$",Таблица_основная[[#This Row],[Первая строка массива]])</f>
        <v>F$594</v>
      </c>
      <c r="P601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601" s="13">
        <f t="shared" si="37"/>
        <v>594</v>
      </c>
      <c r="R601" s="13">
        <f>Таблица_основная[[#This Row],[Первая строка массива]]+15</f>
        <v>609</v>
      </c>
    </row>
    <row r="602" spans="1:27" x14ac:dyDescent="0.2">
      <c r="A602" s="13">
        <v>1813</v>
      </c>
      <c r="B602" s="28">
        <v>944</v>
      </c>
      <c r="C602" s="27" t="s">
        <v>142</v>
      </c>
      <c r="D602" s="29" t="s">
        <v>67</v>
      </c>
      <c r="E602" s="30">
        <v>44927</v>
      </c>
      <c r="F602" s="31">
        <v>2</v>
      </c>
      <c r="G602" s="13">
        <v>4</v>
      </c>
      <c r="H602" s="32" t="s">
        <v>110</v>
      </c>
      <c r="I602" s="38">
        <v>2.2000000000000002</v>
      </c>
      <c r="J602" s="32" t="s">
        <v>112</v>
      </c>
      <c r="K602" s="56">
        <v>10</v>
      </c>
      <c r="L602" s="56" t="s">
        <v>119</v>
      </c>
      <c r="M602" s="56">
        <v>14</v>
      </c>
      <c r="N602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602" s="13" t="str">
        <f>CONCATENATE("F","$",Таблица_основная[[#This Row],[Первая строка массива]])</f>
        <v>F$594</v>
      </c>
      <c r="P602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602" s="13">
        <f t="shared" si="37"/>
        <v>594</v>
      </c>
      <c r="R602" s="13">
        <f>Таблица_основная[[#This Row],[Первая строка массива]]+15</f>
        <v>609</v>
      </c>
    </row>
    <row r="603" spans="1:27" x14ac:dyDescent="0.2">
      <c r="A603" s="13">
        <v>1814</v>
      </c>
      <c r="B603" s="28">
        <v>962</v>
      </c>
      <c r="C603" s="27" t="s">
        <v>143</v>
      </c>
      <c r="D603" s="29" t="s">
        <v>67</v>
      </c>
      <c r="E603" s="30">
        <v>44927</v>
      </c>
      <c r="F603" s="31">
        <v>0</v>
      </c>
      <c r="G603" s="13">
        <v>6</v>
      </c>
      <c r="H603" s="32" t="s">
        <v>110</v>
      </c>
      <c r="I603" s="38">
        <v>2.2000000000000002</v>
      </c>
      <c r="J603" s="32" t="s">
        <v>112</v>
      </c>
      <c r="K603" s="56">
        <v>10</v>
      </c>
      <c r="L603" s="56" t="s">
        <v>119</v>
      </c>
      <c r="M603" s="56">
        <v>14</v>
      </c>
      <c r="N603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603" s="13" t="str">
        <f>CONCATENATE("F","$",Таблица_основная[[#This Row],[Первая строка массива]])</f>
        <v>F$594</v>
      </c>
      <c r="P603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603" s="13">
        <f t="shared" si="37"/>
        <v>594</v>
      </c>
      <c r="R603" s="13">
        <f>Таблица_основная[[#This Row],[Первая строка массива]]+15</f>
        <v>609</v>
      </c>
    </row>
    <row r="604" spans="1:27" x14ac:dyDescent="0.2">
      <c r="A604" s="13">
        <v>1815</v>
      </c>
      <c r="B604" s="28">
        <v>980</v>
      </c>
      <c r="C604" s="27" t="s">
        <v>144</v>
      </c>
      <c r="D604" s="29" t="s">
        <v>67</v>
      </c>
      <c r="E604" s="30">
        <v>44927</v>
      </c>
      <c r="F604" s="31">
        <v>1</v>
      </c>
      <c r="G604" s="13">
        <v>5</v>
      </c>
      <c r="H604" s="32" t="s">
        <v>110</v>
      </c>
      <c r="I604" s="38">
        <v>2.2000000000000002</v>
      </c>
      <c r="J604" s="32" t="s">
        <v>112</v>
      </c>
      <c r="K604" s="56">
        <v>10</v>
      </c>
      <c r="L604" s="56" t="s">
        <v>119</v>
      </c>
      <c r="M604" s="56">
        <v>14</v>
      </c>
      <c r="N604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04" s="13" t="str">
        <f>CONCATENATE("F","$",Таблица_основная[[#This Row],[Первая строка массива]])</f>
        <v>F$594</v>
      </c>
      <c r="P604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604" s="13">
        <f t="shared" si="37"/>
        <v>594</v>
      </c>
      <c r="R604" s="13">
        <f>Таблица_основная[[#This Row],[Первая строка массива]]+15</f>
        <v>609</v>
      </c>
    </row>
    <row r="605" spans="1:27" x14ac:dyDescent="0.2">
      <c r="A605" s="13">
        <v>1816</v>
      </c>
      <c r="B605" s="28">
        <v>998</v>
      </c>
      <c r="C605" s="27" t="s">
        <v>145</v>
      </c>
      <c r="D605" s="29" t="s">
        <v>67</v>
      </c>
      <c r="E605" s="30">
        <v>44927</v>
      </c>
      <c r="F605" s="31">
        <v>0</v>
      </c>
      <c r="G605" s="13">
        <v>6</v>
      </c>
      <c r="H605" s="32" t="s">
        <v>110</v>
      </c>
      <c r="I605" s="38">
        <v>2.2000000000000002</v>
      </c>
      <c r="J605" s="32" t="s">
        <v>112</v>
      </c>
      <c r="K605" s="56">
        <v>10</v>
      </c>
      <c r="L605" s="56" t="s">
        <v>119</v>
      </c>
      <c r="M605" s="56">
        <v>14</v>
      </c>
      <c r="N605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605" s="13" t="str">
        <f>CONCATENATE("F","$",Таблица_основная[[#This Row],[Первая строка массива]])</f>
        <v>F$594</v>
      </c>
      <c r="P605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605" s="13">
        <f t="shared" si="37"/>
        <v>594</v>
      </c>
      <c r="R605" s="13">
        <f>Таблица_основная[[#This Row],[Первая строка массива]]+15</f>
        <v>609</v>
      </c>
      <c r="Z605" s="22"/>
      <c r="AA605" s="22"/>
    </row>
    <row r="606" spans="1:27" x14ac:dyDescent="0.2">
      <c r="A606" s="13">
        <v>1817</v>
      </c>
      <c r="B606" s="28">
        <v>1016</v>
      </c>
      <c r="C606" s="27" t="s">
        <v>146</v>
      </c>
      <c r="D606" s="29" t="s">
        <v>67</v>
      </c>
      <c r="E606" s="30">
        <v>44927</v>
      </c>
      <c r="F606" s="31">
        <v>1</v>
      </c>
      <c r="G606" s="13">
        <v>5</v>
      </c>
      <c r="H606" s="32" t="s">
        <v>110</v>
      </c>
      <c r="I606" s="38">
        <v>2.2000000000000002</v>
      </c>
      <c r="J606" s="32" t="s">
        <v>112</v>
      </c>
      <c r="K606" s="56">
        <v>10</v>
      </c>
      <c r="L606" s="56" t="s">
        <v>119</v>
      </c>
      <c r="M606" s="56">
        <v>14</v>
      </c>
      <c r="N60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06" s="13" t="str">
        <f>CONCATENATE("F","$",Таблица_основная[[#This Row],[Первая строка массива]])</f>
        <v>F$594</v>
      </c>
      <c r="P606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606" s="13">
        <f t="shared" si="37"/>
        <v>594</v>
      </c>
      <c r="R606" s="13">
        <f>Таблица_основная[[#This Row],[Первая строка массива]]+15</f>
        <v>609</v>
      </c>
      <c r="Z606" s="22"/>
      <c r="AA606" s="22"/>
    </row>
    <row r="607" spans="1:27" x14ac:dyDescent="0.2">
      <c r="A607" s="13">
        <v>1818</v>
      </c>
      <c r="B607" s="28">
        <v>1034</v>
      </c>
      <c r="C607" s="27" t="s">
        <v>147</v>
      </c>
      <c r="D607" s="29" t="s">
        <v>67</v>
      </c>
      <c r="E607" s="30">
        <v>44927</v>
      </c>
      <c r="F607" s="31">
        <v>1</v>
      </c>
      <c r="G607" s="13">
        <v>5</v>
      </c>
      <c r="H607" s="32" t="s">
        <v>110</v>
      </c>
      <c r="I607" s="38">
        <v>2.2000000000000002</v>
      </c>
      <c r="J607" s="32" t="s">
        <v>112</v>
      </c>
      <c r="K607" s="56">
        <v>10</v>
      </c>
      <c r="L607" s="56" t="s">
        <v>119</v>
      </c>
      <c r="M607" s="56">
        <v>14</v>
      </c>
      <c r="N60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07" s="13" t="str">
        <f>CONCATENATE("F","$",Таблица_основная[[#This Row],[Первая строка массива]])</f>
        <v>F$594</v>
      </c>
      <c r="P607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607" s="13">
        <f t="shared" si="37"/>
        <v>594</v>
      </c>
      <c r="R607" s="13">
        <f>Таблица_основная[[#This Row],[Первая строка массива]]+15</f>
        <v>609</v>
      </c>
      <c r="Z607" s="22"/>
      <c r="AA607" s="22"/>
    </row>
    <row r="608" spans="1:27" x14ac:dyDescent="0.2">
      <c r="A608" s="13">
        <v>1819</v>
      </c>
      <c r="B608" s="28">
        <v>1052</v>
      </c>
      <c r="C608" s="27" t="s">
        <v>148</v>
      </c>
      <c r="D608" s="29" t="s">
        <v>67</v>
      </c>
      <c r="E608" s="30">
        <v>44927</v>
      </c>
      <c r="F608" s="31">
        <v>2</v>
      </c>
      <c r="G608" s="13">
        <v>4</v>
      </c>
      <c r="H608" s="32" t="s">
        <v>110</v>
      </c>
      <c r="I608" s="38">
        <v>2.2000000000000002</v>
      </c>
      <c r="J608" s="32" t="s">
        <v>112</v>
      </c>
      <c r="K608" s="56">
        <v>10</v>
      </c>
      <c r="L608" s="56" t="s">
        <v>119</v>
      </c>
      <c r="M608" s="56">
        <v>14</v>
      </c>
      <c r="N608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608" s="13" t="str">
        <f>CONCATENATE("F","$",Таблица_основная[[#This Row],[Первая строка массива]])</f>
        <v>F$594</v>
      </c>
      <c r="P608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608" s="13">
        <f t="shared" si="37"/>
        <v>594</v>
      </c>
      <c r="R608" s="13">
        <f>Таблица_основная[[#This Row],[Первая строка массива]]+15</f>
        <v>609</v>
      </c>
      <c r="Z608" s="22"/>
      <c r="AA608" s="22"/>
    </row>
    <row r="609" spans="1:27" x14ac:dyDescent="0.2">
      <c r="A609" s="13">
        <v>1820</v>
      </c>
      <c r="B609" s="28">
        <v>1070</v>
      </c>
      <c r="C609" s="27" t="s">
        <v>149</v>
      </c>
      <c r="D609" s="29" t="s">
        <v>67</v>
      </c>
      <c r="E609" s="30">
        <v>44927</v>
      </c>
      <c r="F609" s="31">
        <v>1</v>
      </c>
      <c r="G609" s="13">
        <v>5</v>
      </c>
      <c r="H609" s="32" t="s">
        <v>110</v>
      </c>
      <c r="I609" s="38">
        <v>2.2000000000000002</v>
      </c>
      <c r="J609" s="32" t="s">
        <v>112</v>
      </c>
      <c r="K609" s="56">
        <v>10</v>
      </c>
      <c r="L609" s="56" t="s">
        <v>119</v>
      </c>
      <c r="M609" s="56">
        <v>14</v>
      </c>
      <c r="N609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09" s="13" t="str">
        <f>CONCATENATE("F","$",Таблица_основная[[#This Row],[Первая строка массива]])</f>
        <v>F$594</v>
      </c>
      <c r="P609" s="13" t="str">
        <f>CONCATENATE("F","$",Таблица_основная[[#This Row],[Первая строка массива]],":","F","$",Таблица_основная[[#This Row],[Последняя строка моссива]])</f>
        <v>F$594:F$609</v>
      </c>
      <c r="Q609" s="13">
        <f t="shared" si="37"/>
        <v>594</v>
      </c>
      <c r="R609" s="13">
        <f>Таблица_основная[[#This Row],[Первая строка массива]]+15</f>
        <v>609</v>
      </c>
      <c r="Z609" s="22"/>
      <c r="AA609" s="22"/>
    </row>
    <row r="610" spans="1:27" s="22" customFormat="1" x14ac:dyDescent="0.2">
      <c r="A610" s="93">
        <v>1849</v>
      </c>
      <c r="B610" s="94">
        <v>810</v>
      </c>
      <c r="C610" s="95" t="s">
        <v>134</v>
      </c>
      <c r="D610" s="96" t="s">
        <v>98</v>
      </c>
      <c r="E610" s="97">
        <v>44927</v>
      </c>
      <c r="F610" s="38">
        <v>2.2000000000000002</v>
      </c>
      <c r="G610" s="13">
        <v>1</v>
      </c>
      <c r="H610" s="101" t="s">
        <v>110</v>
      </c>
      <c r="I610" s="98">
        <v>6</v>
      </c>
      <c r="J610" s="101" t="s">
        <v>112</v>
      </c>
      <c r="K610" s="102">
        <v>15</v>
      </c>
      <c r="L610" s="102" t="s">
        <v>119</v>
      </c>
      <c r="M610" s="102">
        <v>17.100000000000001</v>
      </c>
      <c r="N610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610" s="93" t="str">
        <f>CONCATENATE("F","$",Таблица_основная[[#This Row],[Первая строка массива]])</f>
        <v>F$610</v>
      </c>
      <c r="P610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10" s="93">
        <f>ROW()</f>
        <v>610</v>
      </c>
      <c r="R610" s="13">
        <f>Таблица_основная[[#This Row],[Первая строка массива]]+15</f>
        <v>625</v>
      </c>
    </row>
    <row r="611" spans="1:27" s="22" customFormat="1" x14ac:dyDescent="0.2">
      <c r="A611" s="93">
        <v>1850</v>
      </c>
      <c r="B611" s="94">
        <v>828</v>
      </c>
      <c r="C611" s="95" t="s">
        <v>135</v>
      </c>
      <c r="D611" s="96" t="s">
        <v>98</v>
      </c>
      <c r="E611" s="97">
        <v>44927</v>
      </c>
      <c r="F611" s="38">
        <v>1</v>
      </c>
      <c r="G611" s="13">
        <v>2</v>
      </c>
      <c r="H611" s="101" t="s">
        <v>110</v>
      </c>
      <c r="I611" s="98">
        <v>6</v>
      </c>
      <c r="J611" s="101" t="s">
        <v>112</v>
      </c>
      <c r="K611" s="102">
        <v>14.9</v>
      </c>
      <c r="L611" s="102" t="s">
        <v>119</v>
      </c>
      <c r="M611" s="102">
        <v>17.100000000000001</v>
      </c>
      <c r="N611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611" s="93" t="str">
        <f>CONCATENATE("F","$",Таблица_основная[[#This Row],[Первая строка массива]])</f>
        <v>F$610</v>
      </c>
      <c r="P611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11" s="93">
        <f t="shared" ref="Q611:Q625" si="38">Q610</f>
        <v>610</v>
      </c>
      <c r="R611" s="13">
        <f>Таблица_основная[[#This Row],[Первая строка массива]]+15</f>
        <v>625</v>
      </c>
    </row>
    <row r="612" spans="1:27" s="22" customFormat="1" x14ac:dyDescent="0.2">
      <c r="A612" s="93">
        <v>1851</v>
      </c>
      <c r="B612" s="94">
        <v>846</v>
      </c>
      <c r="C612" s="95" t="s">
        <v>136</v>
      </c>
      <c r="D612" s="96" t="s">
        <v>98</v>
      </c>
      <c r="E612" s="97">
        <v>44927</v>
      </c>
      <c r="F612" s="38">
        <v>0.4</v>
      </c>
      <c r="G612" s="13">
        <v>3</v>
      </c>
      <c r="H612" s="101" t="s">
        <v>110</v>
      </c>
      <c r="I612" s="98">
        <v>6</v>
      </c>
      <c r="J612" s="101" t="s">
        <v>112</v>
      </c>
      <c r="K612" s="102">
        <v>14.9</v>
      </c>
      <c r="L612" s="102" t="s">
        <v>119</v>
      </c>
      <c r="M612" s="102">
        <v>17.100000000000001</v>
      </c>
      <c r="N612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612" s="93" t="str">
        <f>CONCATENATE("F","$",Таблица_основная[[#This Row],[Первая строка массива]])</f>
        <v>F$610</v>
      </c>
      <c r="P612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12" s="93">
        <f t="shared" si="38"/>
        <v>610</v>
      </c>
      <c r="R612" s="13">
        <f>Таблица_основная[[#This Row],[Первая строка массива]]+15</f>
        <v>625</v>
      </c>
    </row>
    <row r="613" spans="1:27" s="22" customFormat="1" x14ac:dyDescent="0.2">
      <c r="A613" s="93">
        <v>1852</v>
      </c>
      <c r="B613" s="94">
        <v>864</v>
      </c>
      <c r="C613" s="95" t="s">
        <v>137</v>
      </c>
      <c r="D613" s="96" t="s">
        <v>98</v>
      </c>
      <c r="E613" s="97">
        <v>44927</v>
      </c>
      <c r="F613" s="38">
        <v>0.2</v>
      </c>
      <c r="G613" s="13">
        <v>5</v>
      </c>
      <c r="H613" s="101" t="s">
        <v>110</v>
      </c>
      <c r="I613" s="98">
        <v>6</v>
      </c>
      <c r="J613" s="101" t="s">
        <v>112</v>
      </c>
      <c r="K613" s="102">
        <v>14.9</v>
      </c>
      <c r="L613" s="102" t="s">
        <v>119</v>
      </c>
      <c r="M613" s="102">
        <v>17.100000000000001</v>
      </c>
      <c r="N613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13" s="93" t="str">
        <f>CONCATENATE("F","$",Таблица_основная[[#This Row],[Первая строка массива]])</f>
        <v>F$610</v>
      </c>
      <c r="P613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13" s="93">
        <f t="shared" si="38"/>
        <v>610</v>
      </c>
      <c r="R613" s="13">
        <f>Таблица_основная[[#This Row],[Первая строка массива]]+15</f>
        <v>625</v>
      </c>
    </row>
    <row r="614" spans="1:27" s="22" customFormat="1" x14ac:dyDescent="0.2">
      <c r="A614" s="93">
        <v>1853</v>
      </c>
      <c r="B614" s="94">
        <v>882</v>
      </c>
      <c r="C614" s="95" t="s">
        <v>138</v>
      </c>
      <c r="D614" s="96" t="s">
        <v>98</v>
      </c>
      <c r="E614" s="97">
        <v>44927</v>
      </c>
      <c r="F614" s="38">
        <v>0</v>
      </c>
      <c r="G614" s="13">
        <v>6</v>
      </c>
      <c r="H614" s="101" t="s">
        <v>110</v>
      </c>
      <c r="I614" s="98">
        <v>6</v>
      </c>
      <c r="J614" s="101" t="s">
        <v>112</v>
      </c>
      <c r="K614" s="102">
        <v>14.9</v>
      </c>
      <c r="L614" s="102" t="s">
        <v>119</v>
      </c>
      <c r="M614" s="102">
        <v>17.100000000000001</v>
      </c>
      <c r="N614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614" s="93" t="str">
        <f>CONCATENATE("F","$",Таблица_основная[[#This Row],[Первая строка массива]])</f>
        <v>F$610</v>
      </c>
      <c r="P614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14" s="93">
        <f t="shared" si="38"/>
        <v>610</v>
      </c>
      <c r="R614" s="13">
        <f>Таблица_основная[[#This Row],[Первая строка массива]]+15</f>
        <v>625</v>
      </c>
    </row>
    <row r="615" spans="1:27" s="22" customFormat="1" x14ac:dyDescent="0.2">
      <c r="A615" s="93">
        <v>1854</v>
      </c>
      <c r="B615" s="94">
        <v>900</v>
      </c>
      <c r="C615" s="95" t="s">
        <v>139</v>
      </c>
      <c r="D615" s="96" t="s">
        <v>98</v>
      </c>
      <c r="E615" s="97">
        <v>44927</v>
      </c>
      <c r="F615" s="38">
        <v>0.2</v>
      </c>
      <c r="G615" s="13">
        <v>5</v>
      </c>
      <c r="H615" s="101" t="s">
        <v>110</v>
      </c>
      <c r="I615" s="98">
        <v>6</v>
      </c>
      <c r="J615" s="101" t="s">
        <v>112</v>
      </c>
      <c r="K615" s="102">
        <v>14.9</v>
      </c>
      <c r="L615" s="102" t="s">
        <v>119</v>
      </c>
      <c r="M615" s="102">
        <v>17.100000000000001</v>
      </c>
      <c r="N615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15" s="93" t="str">
        <f>CONCATENATE("F","$",Таблица_основная[[#This Row],[Первая строка массива]])</f>
        <v>F$610</v>
      </c>
      <c r="P615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15" s="93">
        <f t="shared" si="38"/>
        <v>610</v>
      </c>
      <c r="R615" s="13">
        <f>Таблица_основная[[#This Row],[Первая строка массива]]+15</f>
        <v>625</v>
      </c>
    </row>
    <row r="616" spans="1:27" s="22" customFormat="1" x14ac:dyDescent="0.2">
      <c r="A616" s="93">
        <v>1855</v>
      </c>
      <c r="B616" s="94">
        <v>918</v>
      </c>
      <c r="C616" s="95" t="s">
        <v>140</v>
      </c>
      <c r="D616" s="96" t="s">
        <v>98</v>
      </c>
      <c r="E616" s="97">
        <v>44927</v>
      </c>
      <c r="F616" s="38">
        <v>0.2</v>
      </c>
      <c r="G616" s="13">
        <v>5</v>
      </c>
      <c r="H616" s="101" t="s">
        <v>110</v>
      </c>
      <c r="I616" s="98">
        <v>6</v>
      </c>
      <c r="J616" s="101" t="s">
        <v>112</v>
      </c>
      <c r="K616" s="102">
        <v>14.9</v>
      </c>
      <c r="L616" s="102" t="s">
        <v>119</v>
      </c>
      <c r="M616" s="102">
        <v>17.100000000000001</v>
      </c>
      <c r="N616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16" s="93" t="str">
        <f>CONCATENATE("F","$",Таблица_основная[[#This Row],[Первая строка массива]])</f>
        <v>F$610</v>
      </c>
      <c r="P616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16" s="93">
        <f t="shared" si="38"/>
        <v>610</v>
      </c>
      <c r="R616" s="13">
        <f>Таблица_основная[[#This Row],[Первая строка массива]]+15</f>
        <v>625</v>
      </c>
    </row>
    <row r="617" spans="1:27" s="22" customFormat="1" x14ac:dyDescent="0.2">
      <c r="A617" s="93">
        <v>1856</v>
      </c>
      <c r="B617" s="94">
        <v>936</v>
      </c>
      <c r="C617" s="95" t="s">
        <v>141</v>
      </c>
      <c r="D617" s="96" t="s">
        <v>98</v>
      </c>
      <c r="E617" s="97">
        <v>44927</v>
      </c>
      <c r="F617" s="38">
        <v>0.2</v>
      </c>
      <c r="G617" s="13">
        <v>5</v>
      </c>
      <c r="H617" s="101" t="s">
        <v>110</v>
      </c>
      <c r="I617" s="98">
        <v>6</v>
      </c>
      <c r="J617" s="101" t="s">
        <v>112</v>
      </c>
      <c r="K617" s="102">
        <v>14.9</v>
      </c>
      <c r="L617" s="102" t="s">
        <v>119</v>
      </c>
      <c r="M617" s="102">
        <v>17.100000000000001</v>
      </c>
      <c r="N617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17" s="93" t="str">
        <f>CONCATENATE("F","$",Таблица_основная[[#This Row],[Первая строка массива]])</f>
        <v>F$610</v>
      </c>
      <c r="P617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17" s="93">
        <f t="shared" si="38"/>
        <v>610</v>
      </c>
      <c r="R617" s="13">
        <f>Таблица_основная[[#This Row],[Первая строка массива]]+15</f>
        <v>625</v>
      </c>
    </row>
    <row r="618" spans="1:27" s="22" customFormat="1" x14ac:dyDescent="0.2">
      <c r="A618" s="93">
        <v>1857</v>
      </c>
      <c r="B618" s="94">
        <v>954</v>
      </c>
      <c r="C618" s="95" t="s">
        <v>142</v>
      </c>
      <c r="D618" s="96" t="s">
        <v>98</v>
      </c>
      <c r="E618" s="97">
        <v>44927</v>
      </c>
      <c r="F618" s="38">
        <v>0.3</v>
      </c>
      <c r="G618" s="13">
        <v>4</v>
      </c>
      <c r="H618" s="101" t="s">
        <v>110</v>
      </c>
      <c r="I618" s="98">
        <v>6</v>
      </c>
      <c r="J618" s="101" t="s">
        <v>112</v>
      </c>
      <c r="K618" s="102">
        <v>14.9</v>
      </c>
      <c r="L618" s="102" t="s">
        <v>119</v>
      </c>
      <c r="M618" s="102">
        <v>17.100000000000001</v>
      </c>
      <c r="N618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618" s="93" t="str">
        <f>CONCATENATE("F","$",Таблица_основная[[#This Row],[Первая строка массива]])</f>
        <v>F$610</v>
      </c>
      <c r="P618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18" s="93">
        <f t="shared" si="38"/>
        <v>610</v>
      </c>
      <c r="R618" s="13">
        <f>Таблица_основная[[#This Row],[Первая строка массива]]+15</f>
        <v>625</v>
      </c>
    </row>
    <row r="619" spans="1:27" s="22" customFormat="1" x14ac:dyDescent="0.2">
      <c r="A619" s="93">
        <v>1858</v>
      </c>
      <c r="B619" s="94">
        <v>972</v>
      </c>
      <c r="C619" s="95" t="s">
        <v>143</v>
      </c>
      <c r="D619" s="96" t="s">
        <v>98</v>
      </c>
      <c r="E619" s="97">
        <v>44927</v>
      </c>
      <c r="F619" s="38">
        <v>0</v>
      </c>
      <c r="G619" s="13">
        <v>6</v>
      </c>
      <c r="H619" s="101" t="s">
        <v>110</v>
      </c>
      <c r="I619" s="98">
        <v>6</v>
      </c>
      <c r="J619" s="101" t="s">
        <v>112</v>
      </c>
      <c r="K619" s="102">
        <v>14.9</v>
      </c>
      <c r="L619" s="102" t="s">
        <v>119</v>
      </c>
      <c r="M619" s="102">
        <v>17.100000000000001</v>
      </c>
      <c r="N619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619" s="93" t="str">
        <f>CONCATENATE("F","$",Таблица_основная[[#This Row],[Первая строка массива]])</f>
        <v>F$610</v>
      </c>
      <c r="P619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19" s="93">
        <f t="shared" si="38"/>
        <v>610</v>
      </c>
      <c r="R619" s="13">
        <f>Таблица_основная[[#This Row],[Первая строка массива]]+15</f>
        <v>625</v>
      </c>
    </row>
    <row r="620" spans="1:27" s="22" customFormat="1" x14ac:dyDescent="0.2">
      <c r="A620" s="93">
        <v>1859</v>
      </c>
      <c r="B620" s="94">
        <v>990</v>
      </c>
      <c r="C620" s="95" t="s">
        <v>144</v>
      </c>
      <c r="D620" s="96" t="s">
        <v>98</v>
      </c>
      <c r="E620" s="97">
        <v>44927</v>
      </c>
      <c r="F620" s="38">
        <v>0.2</v>
      </c>
      <c r="G620" s="13">
        <v>5</v>
      </c>
      <c r="H620" s="101" t="s">
        <v>110</v>
      </c>
      <c r="I620" s="98">
        <v>6</v>
      </c>
      <c r="J620" s="101" t="s">
        <v>112</v>
      </c>
      <c r="K620" s="102">
        <v>14.9</v>
      </c>
      <c r="L620" s="102" t="s">
        <v>119</v>
      </c>
      <c r="M620" s="102">
        <v>17.100000000000001</v>
      </c>
      <c r="N620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20" s="93" t="str">
        <f>CONCATENATE("F","$",Таблица_основная[[#This Row],[Первая строка массива]])</f>
        <v>F$610</v>
      </c>
      <c r="P620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20" s="93">
        <f t="shared" si="38"/>
        <v>610</v>
      </c>
      <c r="R620" s="13">
        <f>Таблица_основная[[#This Row],[Первая строка массива]]+15</f>
        <v>625</v>
      </c>
    </row>
    <row r="621" spans="1:27" s="22" customFormat="1" x14ac:dyDescent="0.2">
      <c r="A621" s="93">
        <v>1860</v>
      </c>
      <c r="B621" s="94">
        <v>1008</v>
      </c>
      <c r="C621" s="95" t="s">
        <v>145</v>
      </c>
      <c r="D621" s="96" t="s">
        <v>98</v>
      </c>
      <c r="E621" s="97">
        <v>44927</v>
      </c>
      <c r="F621" s="38">
        <v>0</v>
      </c>
      <c r="G621" s="13">
        <v>6</v>
      </c>
      <c r="H621" s="101" t="s">
        <v>110</v>
      </c>
      <c r="I621" s="98">
        <v>6</v>
      </c>
      <c r="J621" s="101" t="s">
        <v>112</v>
      </c>
      <c r="K621" s="102">
        <v>14.9</v>
      </c>
      <c r="L621" s="102" t="s">
        <v>119</v>
      </c>
      <c r="M621" s="102">
        <v>17.100000000000001</v>
      </c>
      <c r="N621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621" s="93" t="str">
        <f>CONCATENATE("F","$",Таблица_основная[[#This Row],[Первая строка массива]])</f>
        <v>F$610</v>
      </c>
      <c r="P621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21" s="93">
        <f t="shared" si="38"/>
        <v>610</v>
      </c>
      <c r="R621" s="13">
        <f>Таблица_основная[[#This Row],[Первая строка массива]]+15</f>
        <v>625</v>
      </c>
      <c r="Z621"/>
      <c r="AA621"/>
    </row>
    <row r="622" spans="1:27" s="22" customFormat="1" x14ac:dyDescent="0.2">
      <c r="A622" s="93">
        <v>1861</v>
      </c>
      <c r="B622" s="94">
        <v>1026</v>
      </c>
      <c r="C622" s="95" t="s">
        <v>146</v>
      </c>
      <c r="D622" s="96" t="s">
        <v>98</v>
      </c>
      <c r="E622" s="97">
        <v>44927</v>
      </c>
      <c r="F622" s="38">
        <v>0.2</v>
      </c>
      <c r="G622" s="13">
        <v>5</v>
      </c>
      <c r="H622" s="101" t="s">
        <v>110</v>
      </c>
      <c r="I622" s="98">
        <v>6</v>
      </c>
      <c r="J622" s="101" t="s">
        <v>112</v>
      </c>
      <c r="K622" s="102">
        <v>14.9</v>
      </c>
      <c r="L622" s="102" t="s">
        <v>119</v>
      </c>
      <c r="M622" s="102">
        <v>17.100000000000001</v>
      </c>
      <c r="N622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22" s="93" t="str">
        <f>CONCATENATE("F","$",Таблица_основная[[#This Row],[Первая строка массива]])</f>
        <v>F$610</v>
      </c>
      <c r="P622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22" s="93">
        <f t="shared" si="38"/>
        <v>610</v>
      </c>
      <c r="R622" s="13">
        <f>Таблица_основная[[#This Row],[Первая строка массива]]+15</f>
        <v>625</v>
      </c>
      <c r="Z622"/>
      <c r="AA622"/>
    </row>
    <row r="623" spans="1:27" s="22" customFormat="1" x14ac:dyDescent="0.2">
      <c r="A623" s="93">
        <v>1862</v>
      </c>
      <c r="B623" s="94">
        <v>1044</v>
      </c>
      <c r="C623" s="95" t="s">
        <v>147</v>
      </c>
      <c r="D623" s="96" t="s">
        <v>98</v>
      </c>
      <c r="E623" s="97">
        <v>44927</v>
      </c>
      <c r="F623" s="38">
        <v>0.2</v>
      </c>
      <c r="G623" s="13">
        <v>5</v>
      </c>
      <c r="H623" s="101" t="s">
        <v>110</v>
      </c>
      <c r="I623" s="98">
        <v>6</v>
      </c>
      <c r="J623" s="101" t="s">
        <v>112</v>
      </c>
      <c r="K623" s="102">
        <v>14.9</v>
      </c>
      <c r="L623" s="102" t="s">
        <v>119</v>
      </c>
      <c r="M623" s="102">
        <v>17.100000000000001</v>
      </c>
      <c r="N623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23" s="93" t="str">
        <f>CONCATENATE("F","$",Таблица_основная[[#This Row],[Первая строка массива]])</f>
        <v>F$610</v>
      </c>
      <c r="P623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23" s="93">
        <f t="shared" si="38"/>
        <v>610</v>
      </c>
      <c r="R623" s="13">
        <f>Таблица_основная[[#This Row],[Первая строка массива]]+15</f>
        <v>625</v>
      </c>
      <c r="Z623"/>
      <c r="AA623"/>
    </row>
    <row r="624" spans="1:27" s="22" customFormat="1" x14ac:dyDescent="0.2">
      <c r="A624" s="93">
        <v>1863</v>
      </c>
      <c r="B624" s="94">
        <v>1062</v>
      </c>
      <c r="C624" s="95" t="s">
        <v>148</v>
      </c>
      <c r="D624" s="96" t="s">
        <v>98</v>
      </c>
      <c r="E624" s="97">
        <v>44927</v>
      </c>
      <c r="F624" s="38">
        <v>0.3</v>
      </c>
      <c r="G624" s="13">
        <v>4</v>
      </c>
      <c r="H624" s="101" t="s">
        <v>110</v>
      </c>
      <c r="I624" s="98">
        <v>6</v>
      </c>
      <c r="J624" s="101" t="s">
        <v>112</v>
      </c>
      <c r="K624" s="102">
        <v>14.9</v>
      </c>
      <c r="L624" s="102" t="s">
        <v>119</v>
      </c>
      <c r="M624" s="102">
        <v>17.100000000000001</v>
      </c>
      <c r="N624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624" s="93" t="str">
        <f>CONCATENATE("F","$",Таблица_основная[[#This Row],[Первая строка массива]])</f>
        <v>F$610</v>
      </c>
      <c r="P624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24" s="93">
        <f t="shared" si="38"/>
        <v>610</v>
      </c>
      <c r="R624" s="13">
        <f>Таблица_основная[[#This Row],[Первая строка массива]]+15</f>
        <v>625</v>
      </c>
      <c r="Z624"/>
      <c r="AA624"/>
    </row>
    <row r="625" spans="1:27" s="22" customFormat="1" x14ac:dyDescent="0.2">
      <c r="A625" s="93">
        <v>1864</v>
      </c>
      <c r="B625" s="94">
        <v>1080</v>
      </c>
      <c r="C625" s="95" t="s">
        <v>149</v>
      </c>
      <c r="D625" s="96" t="s">
        <v>98</v>
      </c>
      <c r="E625" s="97">
        <v>44927</v>
      </c>
      <c r="F625" s="38">
        <v>0.2</v>
      </c>
      <c r="G625" s="13">
        <v>5</v>
      </c>
      <c r="H625" s="101" t="s">
        <v>110</v>
      </c>
      <c r="I625" s="98">
        <v>6</v>
      </c>
      <c r="J625" s="101" t="s">
        <v>112</v>
      </c>
      <c r="K625" s="102">
        <v>14.9</v>
      </c>
      <c r="L625" s="102" t="s">
        <v>119</v>
      </c>
      <c r="M625" s="102">
        <v>17.100000000000001</v>
      </c>
      <c r="N625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25" s="93" t="str">
        <f>CONCATENATE("F","$",Таблица_основная[[#This Row],[Первая строка массива]])</f>
        <v>F$610</v>
      </c>
      <c r="P625" s="93" t="str">
        <f>CONCATENATE("F","$",Таблица_основная[[#This Row],[Первая строка массива]],":","F","$",Таблица_основная[[#This Row],[Последняя строка моссива]])</f>
        <v>F$610:F$625</v>
      </c>
      <c r="Q625" s="93">
        <f t="shared" si="38"/>
        <v>610</v>
      </c>
      <c r="R625" s="13">
        <f>Таблица_основная[[#This Row],[Первая строка массива]]+15</f>
        <v>625</v>
      </c>
      <c r="Z625"/>
      <c r="AA625"/>
    </row>
    <row r="626" spans="1:27" x14ac:dyDescent="0.2">
      <c r="A626" s="13">
        <v>1893</v>
      </c>
      <c r="B626" s="28">
        <v>794</v>
      </c>
      <c r="C626" s="27" t="s">
        <v>134</v>
      </c>
      <c r="D626" s="29" t="s">
        <v>82</v>
      </c>
      <c r="E626" s="30">
        <v>44927</v>
      </c>
      <c r="F626" s="31"/>
      <c r="G626" s="4"/>
      <c r="H626" s="32" t="s">
        <v>110</v>
      </c>
      <c r="I626" s="31"/>
      <c r="J626" s="32" t="s">
        <v>112</v>
      </c>
      <c r="K626" s="56"/>
      <c r="L626" s="56" t="s">
        <v>119</v>
      </c>
      <c r="M626" s="56"/>
      <c r="N62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26" s="13" t="str">
        <f>CONCATENATE("F","$",Таблица_основная[[#This Row],[Первая строка массива]])</f>
        <v>F$626</v>
      </c>
      <c r="P626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26" s="63">
        <f>ROW()</f>
        <v>626</v>
      </c>
      <c r="R626" s="13">
        <f>Таблица_основная[[#This Row],[Первая строка массива]]+15</f>
        <v>641</v>
      </c>
    </row>
    <row r="627" spans="1:27" x14ac:dyDescent="0.2">
      <c r="A627" s="13">
        <v>1894</v>
      </c>
      <c r="B627" s="28">
        <v>812</v>
      </c>
      <c r="C627" s="27" t="s">
        <v>135</v>
      </c>
      <c r="D627" s="29" t="s">
        <v>82</v>
      </c>
      <c r="E627" s="30">
        <v>44927</v>
      </c>
      <c r="F627" s="31"/>
      <c r="G627" s="4"/>
      <c r="H627" s="32" t="s">
        <v>110</v>
      </c>
      <c r="I627" s="31"/>
      <c r="J627" s="32" t="s">
        <v>112</v>
      </c>
      <c r="K627" s="56"/>
      <c r="L627" s="56" t="s">
        <v>119</v>
      </c>
      <c r="M627" s="56"/>
      <c r="N62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27" s="13" t="str">
        <f>CONCATENATE("F","$",Таблица_основная[[#This Row],[Первая строка массива]])</f>
        <v>F$626</v>
      </c>
      <c r="P627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27" s="13">
        <f t="shared" ref="Q627:Q641" si="39">Q626</f>
        <v>626</v>
      </c>
      <c r="R627" s="13">
        <f>Таблица_основная[[#This Row],[Первая строка массива]]+15</f>
        <v>641</v>
      </c>
    </row>
    <row r="628" spans="1:27" x14ac:dyDescent="0.2">
      <c r="A628" s="13">
        <v>1895</v>
      </c>
      <c r="B628" s="28">
        <v>830</v>
      </c>
      <c r="C628" s="27" t="s">
        <v>136</v>
      </c>
      <c r="D628" s="29" t="s">
        <v>82</v>
      </c>
      <c r="E628" s="30">
        <v>44927</v>
      </c>
      <c r="F628" s="31"/>
      <c r="G628" s="4"/>
      <c r="H628" s="32" t="s">
        <v>110</v>
      </c>
      <c r="I628" s="31"/>
      <c r="J628" s="32" t="s">
        <v>112</v>
      </c>
      <c r="K628" s="56"/>
      <c r="L628" s="56" t="s">
        <v>119</v>
      </c>
      <c r="M628" s="56"/>
      <c r="N62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28" s="13" t="str">
        <f>CONCATENATE("F","$",Таблица_основная[[#This Row],[Первая строка массива]])</f>
        <v>F$626</v>
      </c>
      <c r="P628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28" s="13">
        <f t="shared" si="39"/>
        <v>626</v>
      </c>
      <c r="R628" s="13">
        <f>Таблица_основная[[#This Row],[Первая строка массива]]+15</f>
        <v>641</v>
      </c>
    </row>
    <row r="629" spans="1:27" x14ac:dyDescent="0.2">
      <c r="A629" s="13">
        <v>1896</v>
      </c>
      <c r="B629" s="28">
        <v>848</v>
      </c>
      <c r="C629" s="27" t="s">
        <v>137</v>
      </c>
      <c r="D629" s="29" t="s">
        <v>82</v>
      </c>
      <c r="E629" s="30">
        <v>44927</v>
      </c>
      <c r="F629" s="31"/>
      <c r="G629" s="4"/>
      <c r="H629" s="32" t="s">
        <v>110</v>
      </c>
      <c r="I629" s="31"/>
      <c r="J629" s="32" t="s">
        <v>112</v>
      </c>
      <c r="K629" s="56"/>
      <c r="L629" s="56" t="s">
        <v>119</v>
      </c>
      <c r="M629" s="56"/>
      <c r="N62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29" s="13" t="str">
        <f>CONCATENATE("F","$",Таблица_основная[[#This Row],[Первая строка массива]])</f>
        <v>F$626</v>
      </c>
      <c r="P629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29" s="13">
        <f t="shared" si="39"/>
        <v>626</v>
      </c>
      <c r="R629" s="13">
        <f>Таблица_основная[[#This Row],[Первая строка массива]]+15</f>
        <v>641</v>
      </c>
    </row>
    <row r="630" spans="1:27" x14ac:dyDescent="0.2">
      <c r="A630" s="13">
        <v>1897</v>
      </c>
      <c r="B630" s="28">
        <v>866</v>
      </c>
      <c r="C630" s="27" t="s">
        <v>138</v>
      </c>
      <c r="D630" s="29" t="s">
        <v>82</v>
      </c>
      <c r="E630" s="30">
        <v>44927</v>
      </c>
      <c r="F630" s="31"/>
      <c r="G630" s="4"/>
      <c r="H630" s="32" t="s">
        <v>110</v>
      </c>
      <c r="I630" s="31"/>
      <c r="J630" s="32" t="s">
        <v>112</v>
      </c>
      <c r="K630" s="56"/>
      <c r="L630" s="56" t="s">
        <v>119</v>
      </c>
      <c r="M630" s="56"/>
      <c r="N63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30" s="13" t="str">
        <f>CONCATENATE("F","$",Таблица_основная[[#This Row],[Первая строка массива]])</f>
        <v>F$626</v>
      </c>
      <c r="P630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30" s="13">
        <f t="shared" si="39"/>
        <v>626</v>
      </c>
      <c r="R630" s="13">
        <f>Таблица_основная[[#This Row],[Первая строка массива]]+15</f>
        <v>641</v>
      </c>
    </row>
    <row r="631" spans="1:27" x14ac:dyDescent="0.2">
      <c r="A631" s="13">
        <v>1898</v>
      </c>
      <c r="B631" s="28">
        <v>884</v>
      </c>
      <c r="C631" s="27" t="s">
        <v>139</v>
      </c>
      <c r="D631" s="29" t="s">
        <v>82</v>
      </c>
      <c r="E631" s="30">
        <v>44927</v>
      </c>
      <c r="F631" s="31"/>
      <c r="G631" s="4"/>
      <c r="H631" s="32" t="s">
        <v>110</v>
      </c>
      <c r="I631" s="31"/>
      <c r="J631" s="32" t="s">
        <v>112</v>
      </c>
      <c r="K631" s="56"/>
      <c r="L631" s="56" t="s">
        <v>119</v>
      </c>
      <c r="M631" s="56"/>
      <c r="N63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31" s="13" t="str">
        <f>CONCATENATE("F","$",Таблица_основная[[#This Row],[Первая строка массива]])</f>
        <v>F$626</v>
      </c>
      <c r="P631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31" s="13">
        <f t="shared" si="39"/>
        <v>626</v>
      </c>
      <c r="R631" s="13">
        <f>Таблица_основная[[#This Row],[Первая строка массива]]+15</f>
        <v>641</v>
      </c>
    </row>
    <row r="632" spans="1:27" x14ac:dyDescent="0.2">
      <c r="A632" s="13">
        <v>1899</v>
      </c>
      <c r="B632" s="28">
        <v>902</v>
      </c>
      <c r="C632" s="27" t="s">
        <v>140</v>
      </c>
      <c r="D632" s="29" t="s">
        <v>82</v>
      </c>
      <c r="E632" s="30">
        <v>44927</v>
      </c>
      <c r="F632" s="31"/>
      <c r="G632" s="4"/>
      <c r="H632" s="32" t="s">
        <v>110</v>
      </c>
      <c r="I632" s="31"/>
      <c r="J632" s="32" t="s">
        <v>112</v>
      </c>
      <c r="K632" s="56"/>
      <c r="L632" s="56" t="s">
        <v>119</v>
      </c>
      <c r="M632" s="56"/>
      <c r="N63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32" s="13" t="str">
        <f>CONCATENATE("F","$",Таблица_основная[[#This Row],[Первая строка массива]])</f>
        <v>F$626</v>
      </c>
      <c r="P632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32" s="13">
        <f t="shared" si="39"/>
        <v>626</v>
      </c>
      <c r="R632" s="13">
        <f>Таблица_основная[[#This Row],[Первая строка массива]]+15</f>
        <v>641</v>
      </c>
    </row>
    <row r="633" spans="1:27" x14ac:dyDescent="0.2">
      <c r="A633" s="13">
        <v>1900</v>
      </c>
      <c r="B633" s="28">
        <v>920</v>
      </c>
      <c r="C633" s="27" t="s">
        <v>141</v>
      </c>
      <c r="D633" s="29" t="s">
        <v>82</v>
      </c>
      <c r="E633" s="30">
        <v>44927</v>
      </c>
      <c r="F633" s="31"/>
      <c r="G633" s="4"/>
      <c r="H633" s="32" t="s">
        <v>110</v>
      </c>
      <c r="I633" s="31"/>
      <c r="J633" s="32" t="s">
        <v>112</v>
      </c>
      <c r="K633" s="56"/>
      <c r="L633" s="56" t="s">
        <v>119</v>
      </c>
      <c r="M633" s="56"/>
      <c r="N63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33" s="13" t="str">
        <f>CONCATENATE("F","$",Таблица_основная[[#This Row],[Первая строка массива]])</f>
        <v>F$626</v>
      </c>
      <c r="P633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33" s="13">
        <f t="shared" si="39"/>
        <v>626</v>
      </c>
      <c r="R633" s="13">
        <f>Таблица_основная[[#This Row],[Первая строка массива]]+15</f>
        <v>641</v>
      </c>
    </row>
    <row r="634" spans="1:27" x14ac:dyDescent="0.2">
      <c r="A634" s="13">
        <v>1901</v>
      </c>
      <c r="B634" s="28">
        <v>938</v>
      </c>
      <c r="C634" s="27" t="s">
        <v>142</v>
      </c>
      <c r="D634" s="29" t="s">
        <v>82</v>
      </c>
      <c r="E634" s="30">
        <v>44927</v>
      </c>
      <c r="F634" s="31"/>
      <c r="G634" s="4"/>
      <c r="H634" s="32" t="s">
        <v>110</v>
      </c>
      <c r="I634" s="31"/>
      <c r="J634" s="32" t="s">
        <v>112</v>
      </c>
      <c r="K634" s="56"/>
      <c r="L634" s="56" t="s">
        <v>119</v>
      </c>
      <c r="M634" s="56"/>
      <c r="N63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34" s="13" t="str">
        <f>CONCATENATE("F","$",Таблица_основная[[#This Row],[Первая строка массива]])</f>
        <v>F$626</v>
      </c>
      <c r="P634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34" s="13">
        <f t="shared" si="39"/>
        <v>626</v>
      </c>
      <c r="R634" s="13">
        <f>Таблица_основная[[#This Row],[Первая строка массива]]+15</f>
        <v>641</v>
      </c>
    </row>
    <row r="635" spans="1:27" x14ac:dyDescent="0.2">
      <c r="A635" s="13">
        <v>1902</v>
      </c>
      <c r="B635" s="28">
        <v>956</v>
      </c>
      <c r="C635" s="27" t="s">
        <v>143</v>
      </c>
      <c r="D635" s="29" t="s">
        <v>82</v>
      </c>
      <c r="E635" s="30">
        <v>44927</v>
      </c>
      <c r="F635" s="31"/>
      <c r="G635" s="4"/>
      <c r="H635" s="32" t="s">
        <v>110</v>
      </c>
      <c r="I635" s="31"/>
      <c r="J635" s="32" t="s">
        <v>112</v>
      </c>
      <c r="K635" s="56"/>
      <c r="L635" s="56" t="s">
        <v>119</v>
      </c>
      <c r="M635" s="56"/>
      <c r="N63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35" s="13" t="str">
        <f>CONCATENATE("F","$",Таблица_основная[[#This Row],[Первая строка массива]])</f>
        <v>F$626</v>
      </c>
      <c r="P635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35" s="13">
        <f t="shared" si="39"/>
        <v>626</v>
      </c>
      <c r="R635" s="13">
        <f>Таблица_основная[[#This Row],[Первая строка массива]]+15</f>
        <v>641</v>
      </c>
    </row>
    <row r="636" spans="1:27" x14ac:dyDescent="0.2">
      <c r="A636" s="13">
        <v>1903</v>
      </c>
      <c r="B636" s="28">
        <v>974</v>
      </c>
      <c r="C636" s="27" t="s">
        <v>144</v>
      </c>
      <c r="D636" s="29" t="s">
        <v>82</v>
      </c>
      <c r="E636" s="30">
        <v>44927</v>
      </c>
      <c r="F636" s="31"/>
      <c r="G636" s="4"/>
      <c r="H636" s="32" t="s">
        <v>110</v>
      </c>
      <c r="I636" s="31"/>
      <c r="J636" s="32" t="s">
        <v>112</v>
      </c>
      <c r="K636" s="56"/>
      <c r="L636" s="56" t="s">
        <v>119</v>
      </c>
      <c r="M636" s="56"/>
      <c r="N63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36" s="13" t="str">
        <f>CONCATENATE("F","$",Таблица_основная[[#This Row],[Первая строка массива]])</f>
        <v>F$626</v>
      </c>
      <c r="P636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36" s="13">
        <f t="shared" si="39"/>
        <v>626</v>
      </c>
      <c r="R636" s="13">
        <f>Таблица_основная[[#This Row],[Первая строка массива]]+15</f>
        <v>641</v>
      </c>
    </row>
    <row r="637" spans="1:27" x14ac:dyDescent="0.2">
      <c r="A637" s="13">
        <v>1904</v>
      </c>
      <c r="B637" s="28">
        <v>992</v>
      </c>
      <c r="C637" s="27" t="s">
        <v>145</v>
      </c>
      <c r="D637" s="29" t="s">
        <v>82</v>
      </c>
      <c r="E637" s="30">
        <v>44927</v>
      </c>
      <c r="F637" s="31"/>
      <c r="G637" s="4"/>
      <c r="H637" s="32" t="s">
        <v>110</v>
      </c>
      <c r="I637" s="31"/>
      <c r="J637" s="32" t="s">
        <v>112</v>
      </c>
      <c r="K637" s="56"/>
      <c r="L637" s="56" t="s">
        <v>119</v>
      </c>
      <c r="M637" s="56"/>
      <c r="N63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37" s="13" t="str">
        <f>CONCATENATE("F","$",Таблица_основная[[#This Row],[Первая строка массива]])</f>
        <v>F$626</v>
      </c>
      <c r="P637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37" s="13">
        <f t="shared" si="39"/>
        <v>626</v>
      </c>
      <c r="R637" s="13">
        <f>Таблица_основная[[#This Row],[Первая строка массива]]+15</f>
        <v>641</v>
      </c>
    </row>
    <row r="638" spans="1:27" x14ac:dyDescent="0.2">
      <c r="A638" s="13">
        <v>1905</v>
      </c>
      <c r="B638" s="28">
        <v>1010</v>
      </c>
      <c r="C638" s="27" t="s">
        <v>146</v>
      </c>
      <c r="D638" s="29" t="s">
        <v>82</v>
      </c>
      <c r="E638" s="30">
        <v>44927</v>
      </c>
      <c r="F638" s="31"/>
      <c r="G638" s="4"/>
      <c r="H638" s="32" t="s">
        <v>110</v>
      </c>
      <c r="I638" s="31"/>
      <c r="J638" s="32" t="s">
        <v>112</v>
      </c>
      <c r="K638" s="56"/>
      <c r="L638" s="56" t="s">
        <v>119</v>
      </c>
      <c r="M638" s="56"/>
      <c r="N63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38" s="13" t="str">
        <f>CONCATENATE("F","$",Таблица_основная[[#This Row],[Первая строка массива]])</f>
        <v>F$626</v>
      </c>
      <c r="P638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38" s="13">
        <f t="shared" si="39"/>
        <v>626</v>
      </c>
      <c r="R638" s="13">
        <f>Таблица_основная[[#This Row],[Первая строка массива]]+15</f>
        <v>641</v>
      </c>
    </row>
    <row r="639" spans="1:27" x14ac:dyDescent="0.2">
      <c r="A639" s="13">
        <v>1906</v>
      </c>
      <c r="B639" s="28">
        <v>1028</v>
      </c>
      <c r="C639" s="27" t="s">
        <v>147</v>
      </c>
      <c r="D639" s="29" t="s">
        <v>82</v>
      </c>
      <c r="E639" s="30">
        <v>44927</v>
      </c>
      <c r="F639" s="31"/>
      <c r="G639" s="4"/>
      <c r="H639" s="32" t="s">
        <v>110</v>
      </c>
      <c r="I639" s="31"/>
      <c r="J639" s="32" t="s">
        <v>112</v>
      </c>
      <c r="K639" s="56"/>
      <c r="L639" s="56" t="s">
        <v>119</v>
      </c>
      <c r="M639" s="56"/>
      <c r="N63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39" s="13" t="str">
        <f>CONCATENATE("F","$",Таблица_основная[[#This Row],[Первая строка массива]])</f>
        <v>F$626</v>
      </c>
      <c r="P639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39" s="13">
        <f t="shared" si="39"/>
        <v>626</v>
      </c>
      <c r="R639" s="13">
        <f>Таблица_основная[[#This Row],[Первая строка массива]]+15</f>
        <v>641</v>
      </c>
    </row>
    <row r="640" spans="1:27" x14ac:dyDescent="0.2">
      <c r="A640" s="13">
        <v>1907</v>
      </c>
      <c r="B640" s="28">
        <v>1046</v>
      </c>
      <c r="C640" s="27" t="s">
        <v>148</v>
      </c>
      <c r="D640" s="29" t="s">
        <v>82</v>
      </c>
      <c r="E640" s="30">
        <v>44927</v>
      </c>
      <c r="F640" s="31"/>
      <c r="G640" s="4"/>
      <c r="H640" s="32" t="s">
        <v>110</v>
      </c>
      <c r="I640" s="31"/>
      <c r="J640" s="32" t="s">
        <v>112</v>
      </c>
      <c r="K640" s="56"/>
      <c r="L640" s="56" t="s">
        <v>119</v>
      </c>
      <c r="M640" s="56"/>
      <c r="N64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40" s="13" t="str">
        <f>CONCATENATE("F","$",Таблица_основная[[#This Row],[Первая строка массива]])</f>
        <v>F$626</v>
      </c>
      <c r="P640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40" s="13">
        <f t="shared" si="39"/>
        <v>626</v>
      </c>
      <c r="R640" s="13">
        <f>Таблица_основная[[#This Row],[Первая строка массива]]+15</f>
        <v>641</v>
      </c>
    </row>
    <row r="641" spans="1:27" x14ac:dyDescent="0.2">
      <c r="A641" s="13">
        <v>1908</v>
      </c>
      <c r="B641" s="28">
        <v>1064</v>
      </c>
      <c r="C641" s="27" t="s">
        <v>149</v>
      </c>
      <c r="D641" s="29" t="s">
        <v>82</v>
      </c>
      <c r="E641" s="30">
        <v>44927</v>
      </c>
      <c r="F641" s="31"/>
      <c r="G641" s="4"/>
      <c r="H641" s="32" t="s">
        <v>110</v>
      </c>
      <c r="I641" s="31"/>
      <c r="J641" s="32" t="s">
        <v>112</v>
      </c>
      <c r="K641" s="56"/>
      <c r="L641" s="56" t="s">
        <v>119</v>
      </c>
      <c r="M641" s="56"/>
      <c r="N64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41" s="13" t="str">
        <f>CONCATENATE("F","$",Таблица_основная[[#This Row],[Первая строка массива]])</f>
        <v>F$626</v>
      </c>
      <c r="P641" s="13" t="str">
        <f>CONCATENATE("F","$",Таблица_основная[[#This Row],[Первая строка массива]],":","F","$",Таблица_основная[[#This Row],[Последняя строка моссива]])</f>
        <v>F$626:F$641</v>
      </c>
      <c r="Q641" s="13">
        <f t="shared" si="39"/>
        <v>626</v>
      </c>
      <c r="R641" s="13">
        <f>Таблица_основная[[#This Row],[Первая строка массива]]+15</f>
        <v>641</v>
      </c>
    </row>
    <row r="642" spans="1:27" x14ac:dyDescent="0.2">
      <c r="A642" s="13">
        <v>1937</v>
      </c>
      <c r="B642" s="28">
        <v>795</v>
      </c>
      <c r="C642" s="27" t="s">
        <v>134</v>
      </c>
      <c r="D642" s="29" t="s">
        <v>100</v>
      </c>
      <c r="E642" s="30">
        <v>44927</v>
      </c>
      <c r="F642" s="13"/>
      <c r="G642" s="4"/>
      <c r="H642" s="32" t="s">
        <v>110</v>
      </c>
      <c r="I642" s="31"/>
      <c r="J642" s="32" t="s">
        <v>112</v>
      </c>
      <c r="K642" s="56"/>
      <c r="L642" s="56" t="s">
        <v>119</v>
      </c>
      <c r="M642" s="56"/>
      <c r="N64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42" s="13" t="str">
        <f>CONCATENATE("F","$",Таблица_основная[[#This Row],[Первая строка массива]])</f>
        <v>F$642</v>
      </c>
      <c r="P642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42" s="63">
        <f>ROW()</f>
        <v>642</v>
      </c>
      <c r="R642" s="13">
        <f>Таблица_основная[[#This Row],[Первая строка массива]]+15</f>
        <v>657</v>
      </c>
    </row>
    <row r="643" spans="1:27" x14ac:dyDescent="0.2">
      <c r="A643" s="13">
        <v>1938</v>
      </c>
      <c r="B643" s="28">
        <v>813</v>
      </c>
      <c r="C643" s="27" t="s">
        <v>135</v>
      </c>
      <c r="D643" s="29" t="s">
        <v>100</v>
      </c>
      <c r="E643" s="30">
        <v>44927</v>
      </c>
      <c r="F643" s="13"/>
      <c r="G643" s="4"/>
      <c r="H643" s="32" t="s">
        <v>110</v>
      </c>
      <c r="I643" s="31"/>
      <c r="J643" s="32" t="s">
        <v>112</v>
      </c>
      <c r="K643" s="56"/>
      <c r="L643" s="56" t="s">
        <v>119</v>
      </c>
      <c r="M643" s="56"/>
      <c r="N64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43" s="13" t="str">
        <f>CONCATENATE("F","$",Таблица_основная[[#This Row],[Первая строка массива]])</f>
        <v>F$642</v>
      </c>
      <c r="P643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43" s="13">
        <f t="shared" ref="Q643:Q657" si="40">Q642</f>
        <v>642</v>
      </c>
      <c r="R643" s="13">
        <f>Таблица_основная[[#This Row],[Первая строка массива]]+15</f>
        <v>657</v>
      </c>
    </row>
    <row r="644" spans="1:27" x14ac:dyDescent="0.2">
      <c r="A644" s="13">
        <v>1939</v>
      </c>
      <c r="B644" s="28">
        <v>831</v>
      </c>
      <c r="C644" s="27" t="s">
        <v>136</v>
      </c>
      <c r="D644" s="29" t="s">
        <v>100</v>
      </c>
      <c r="E644" s="30">
        <v>44927</v>
      </c>
      <c r="F644" s="13"/>
      <c r="G644" s="4"/>
      <c r="H644" s="32" t="s">
        <v>110</v>
      </c>
      <c r="I644" s="31"/>
      <c r="J644" s="32" t="s">
        <v>112</v>
      </c>
      <c r="K644" s="56"/>
      <c r="L644" s="56" t="s">
        <v>119</v>
      </c>
      <c r="M644" s="56"/>
      <c r="N64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44" s="13" t="str">
        <f>CONCATENATE("F","$",Таблица_основная[[#This Row],[Первая строка массива]])</f>
        <v>F$642</v>
      </c>
      <c r="P644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44" s="13">
        <f t="shared" si="40"/>
        <v>642</v>
      </c>
      <c r="R644" s="13">
        <f>Таблица_основная[[#This Row],[Первая строка массива]]+15</f>
        <v>657</v>
      </c>
    </row>
    <row r="645" spans="1:27" x14ac:dyDescent="0.2">
      <c r="A645" s="13">
        <v>1940</v>
      </c>
      <c r="B645" s="28">
        <v>849</v>
      </c>
      <c r="C645" s="27" t="s">
        <v>137</v>
      </c>
      <c r="D645" s="29" t="s">
        <v>100</v>
      </c>
      <c r="E645" s="30">
        <v>44927</v>
      </c>
      <c r="F645" s="13"/>
      <c r="G645" s="4"/>
      <c r="H645" s="32" t="s">
        <v>110</v>
      </c>
      <c r="I645" s="31"/>
      <c r="J645" s="32" t="s">
        <v>112</v>
      </c>
      <c r="K645" s="56"/>
      <c r="L645" s="56" t="s">
        <v>119</v>
      </c>
      <c r="M645" s="56"/>
      <c r="N64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45" s="13" t="str">
        <f>CONCATENATE("F","$",Таблица_основная[[#This Row],[Первая строка массива]])</f>
        <v>F$642</v>
      </c>
      <c r="P645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45" s="13">
        <f t="shared" si="40"/>
        <v>642</v>
      </c>
      <c r="R645" s="13">
        <f>Таблица_основная[[#This Row],[Первая строка массива]]+15</f>
        <v>657</v>
      </c>
    </row>
    <row r="646" spans="1:27" x14ac:dyDescent="0.2">
      <c r="A646" s="13">
        <v>1941</v>
      </c>
      <c r="B646" s="28">
        <v>867</v>
      </c>
      <c r="C646" s="27" t="s">
        <v>138</v>
      </c>
      <c r="D646" s="29" t="s">
        <v>100</v>
      </c>
      <c r="E646" s="30">
        <v>44927</v>
      </c>
      <c r="F646" s="13"/>
      <c r="G646" s="4"/>
      <c r="H646" s="32" t="s">
        <v>110</v>
      </c>
      <c r="I646" s="31"/>
      <c r="J646" s="32" t="s">
        <v>112</v>
      </c>
      <c r="K646" s="56"/>
      <c r="L646" s="56" t="s">
        <v>119</v>
      </c>
      <c r="M646" s="56"/>
      <c r="N64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46" s="13" t="str">
        <f>CONCATENATE("F","$",Таблица_основная[[#This Row],[Первая строка массива]])</f>
        <v>F$642</v>
      </c>
      <c r="P646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46" s="13">
        <f t="shared" si="40"/>
        <v>642</v>
      </c>
      <c r="R646" s="13">
        <f>Таблица_основная[[#This Row],[Первая строка массива]]+15</f>
        <v>657</v>
      </c>
    </row>
    <row r="647" spans="1:27" x14ac:dyDescent="0.2">
      <c r="A647" s="13">
        <v>1942</v>
      </c>
      <c r="B647" s="28">
        <v>885</v>
      </c>
      <c r="C647" s="27" t="s">
        <v>139</v>
      </c>
      <c r="D647" s="29" t="s">
        <v>100</v>
      </c>
      <c r="E647" s="30">
        <v>44927</v>
      </c>
      <c r="F647" s="13"/>
      <c r="G647" s="4"/>
      <c r="H647" s="32" t="s">
        <v>110</v>
      </c>
      <c r="I647" s="31"/>
      <c r="J647" s="32" t="s">
        <v>112</v>
      </c>
      <c r="K647" s="56"/>
      <c r="L647" s="56" t="s">
        <v>119</v>
      </c>
      <c r="M647" s="56"/>
      <c r="N64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47" s="13" t="str">
        <f>CONCATENATE("F","$",Таблица_основная[[#This Row],[Первая строка массива]])</f>
        <v>F$642</v>
      </c>
      <c r="P647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47" s="13">
        <f t="shared" si="40"/>
        <v>642</v>
      </c>
      <c r="R647" s="13">
        <f>Таблица_основная[[#This Row],[Первая строка массива]]+15</f>
        <v>657</v>
      </c>
    </row>
    <row r="648" spans="1:27" x14ac:dyDescent="0.2">
      <c r="A648" s="13">
        <v>1943</v>
      </c>
      <c r="B648" s="28">
        <v>903</v>
      </c>
      <c r="C648" s="27" t="s">
        <v>140</v>
      </c>
      <c r="D648" s="29" t="s">
        <v>100</v>
      </c>
      <c r="E648" s="30">
        <v>44927</v>
      </c>
      <c r="F648" s="13"/>
      <c r="G648" s="4"/>
      <c r="H648" s="32" t="s">
        <v>110</v>
      </c>
      <c r="I648" s="31"/>
      <c r="J648" s="32" t="s">
        <v>112</v>
      </c>
      <c r="K648" s="56"/>
      <c r="L648" s="56" t="s">
        <v>119</v>
      </c>
      <c r="M648" s="56"/>
      <c r="N64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48" s="13" t="str">
        <f>CONCATENATE("F","$",Таблица_основная[[#This Row],[Первая строка массива]])</f>
        <v>F$642</v>
      </c>
      <c r="P648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48" s="13">
        <f t="shared" si="40"/>
        <v>642</v>
      </c>
      <c r="R648" s="13">
        <f>Таблица_основная[[#This Row],[Первая строка массива]]+15</f>
        <v>657</v>
      </c>
    </row>
    <row r="649" spans="1:27" x14ac:dyDescent="0.2">
      <c r="A649" s="13">
        <v>1944</v>
      </c>
      <c r="B649" s="28">
        <v>921</v>
      </c>
      <c r="C649" s="27" t="s">
        <v>141</v>
      </c>
      <c r="D649" s="29" t="s">
        <v>100</v>
      </c>
      <c r="E649" s="30">
        <v>44927</v>
      </c>
      <c r="F649" s="13"/>
      <c r="G649" s="4"/>
      <c r="H649" s="32" t="s">
        <v>110</v>
      </c>
      <c r="I649" s="31"/>
      <c r="J649" s="32" t="s">
        <v>112</v>
      </c>
      <c r="K649" s="56"/>
      <c r="L649" s="56" t="s">
        <v>119</v>
      </c>
      <c r="M649" s="56"/>
      <c r="N64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49" s="13" t="str">
        <f>CONCATENATE("F","$",Таблица_основная[[#This Row],[Первая строка массива]])</f>
        <v>F$642</v>
      </c>
      <c r="P649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49" s="13">
        <f t="shared" si="40"/>
        <v>642</v>
      </c>
      <c r="R649" s="13">
        <f>Таблица_основная[[#This Row],[Первая строка массива]]+15</f>
        <v>657</v>
      </c>
    </row>
    <row r="650" spans="1:27" x14ac:dyDescent="0.2">
      <c r="A650" s="13">
        <v>1945</v>
      </c>
      <c r="B650" s="28">
        <v>939</v>
      </c>
      <c r="C650" s="27" t="s">
        <v>142</v>
      </c>
      <c r="D650" s="29" t="s">
        <v>100</v>
      </c>
      <c r="E650" s="30">
        <v>44927</v>
      </c>
      <c r="F650" s="13"/>
      <c r="G650" s="4"/>
      <c r="H650" s="32" t="s">
        <v>110</v>
      </c>
      <c r="I650" s="31"/>
      <c r="J650" s="32" t="s">
        <v>112</v>
      </c>
      <c r="K650" s="56"/>
      <c r="L650" s="56" t="s">
        <v>119</v>
      </c>
      <c r="M650" s="56"/>
      <c r="N65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50" s="13" t="str">
        <f>CONCATENATE("F","$",Таблица_основная[[#This Row],[Первая строка массива]])</f>
        <v>F$642</v>
      </c>
      <c r="P650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50" s="13">
        <f t="shared" si="40"/>
        <v>642</v>
      </c>
      <c r="R650" s="13">
        <f>Таблица_основная[[#This Row],[Первая строка массива]]+15</f>
        <v>657</v>
      </c>
    </row>
    <row r="651" spans="1:27" x14ac:dyDescent="0.2">
      <c r="A651" s="13">
        <v>1946</v>
      </c>
      <c r="B651" s="28">
        <v>957</v>
      </c>
      <c r="C651" s="27" t="s">
        <v>143</v>
      </c>
      <c r="D651" s="29" t="s">
        <v>100</v>
      </c>
      <c r="E651" s="30">
        <v>44927</v>
      </c>
      <c r="F651" s="13"/>
      <c r="G651" s="4"/>
      <c r="H651" s="32" t="s">
        <v>110</v>
      </c>
      <c r="I651" s="31"/>
      <c r="J651" s="32" t="s">
        <v>112</v>
      </c>
      <c r="K651" s="56"/>
      <c r="L651" s="56" t="s">
        <v>119</v>
      </c>
      <c r="M651" s="56"/>
      <c r="N65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51" s="13" t="str">
        <f>CONCATENATE("F","$",Таблица_основная[[#This Row],[Первая строка массива]])</f>
        <v>F$642</v>
      </c>
      <c r="P651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51" s="13">
        <f t="shared" si="40"/>
        <v>642</v>
      </c>
      <c r="R651" s="13">
        <f>Таблица_основная[[#This Row],[Первая строка массива]]+15</f>
        <v>657</v>
      </c>
    </row>
    <row r="652" spans="1:27" x14ac:dyDescent="0.2">
      <c r="A652" s="13">
        <v>1947</v>
      </c>
      <c r="B652" s="28">
        <v>975</v>
      </c>
      <c r="C652" s="27" t="s">
        <v>144</v>
      </c>
      <c r="D652" s="29" t="s">
        <v>100</v>
      </c>
      <c r="E652" s="30">
        <v>44927</v>
      </c>
      <c r="F652" s="13"/>
      <c r="G652" s="4"/>
      <c r="H652" s="32" t="s">
        <v>110</v>
      </c>
      <c r="I652" s="31"/>
      <c r="J652" s="32" t="s">
        <v>112</v>
      </c>
      <c r="K652" s="56"/>
      <c r="L652" s="56" t="s">
        <v>119</v>
      </c>
      <c r="M652" s="56"/>
      <c r="N65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52" s="13" t="str">
        <f>CONCATENATE("F","$",Таблица_основная[[#This Row],[Первая строка массива]])</f>
        <v>F$642</v>
      </c>
      <c r="P652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52" s="13">
        <f t="shared" si="40"/>
        <v>642</v>
      </c>
      <c r="R652" s="13">
        <f>Таблица_основная[[#This Row],[Первая строка массива]]+15</f>
        <v>657</v>
      </c>
    </row>
    <row r="653" spans="1:27" x14ac:dyDescent="0.2">
      <c r="A653" s="13">
        <v>1948</v>
      </c>
      <c r="B653" s="28">
        <v>993</v>
      </c>
      <c r="C653" s="27" t="s">
        <v>145</v>
      </c>
      <c r="D653" s="29" t="s">
        <v>100</v>
      </c>
      <c r="E653" s="30">
        <v>44927</v>
      </c>
      <c r="F653" s="13"/>
      <c r="G653" s="4"/>
      <c r="H653" s="32" t="s">
        <v>110</v>
      </c>
      <c r="I653" s="31"/>
      <c r="J653" s="32" t="s">
        <v>112</v>
      </c>
      <c r="K653" s="56"/>
      <c r="L653" s="56" t="s">
        <v>119</v>
      </c>
      <c r="M653" s="56"/>
      <c r="N65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53" s="13" t="str">
        <f>CONCATENATE("F","$",Таблица_основная[[#This Row],[Первая строка массива]])</f>
        <v>F$642</v>
      </c>
      <c r="P653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53" s="13">
        <f t="shared" si="40"/>
        <v>642</v>
      </c>
      <c r="R653" s="13">
        <f>Таблица_основная[[#This Row],[Первая строка массива]]+15</f>
        <v>657</v>
      </c>
      <c r="Z653" s="22"/>
      <c r="AA653" s="22"/>
    </row>
    <row r="654" spans="1:27" x14ac:dyDescent="0.2">
      <c r="A654" s="13">
        <v>1949</v>
      </c>
      <c r="B654" s="28">
        <v>1011</v>
      </c>
      <c r="C654" s="27" t="s">
        <v>146</v>
      </c>
      <c r="D654" s="29" t="s">
        <v>100</v>
      </c>
      <c r="E654" s="30">
        <v>44927</v>
      </c>
      <c r="F654" s="13"/>
      <c r="G654" s="4"/>
      <c r="H654" s="32" t="s">
        <v>110</v>
      </c>
      <c r="I654" s="31"/>
      <c r="J654" s="32" t="s">
        <v>112</v>
      </c>
      <c r="K654" s="56"/>
      <c r="L654" s="56" t="s">
        <v>119</v>
      </c>
      <c r="M654" s="56"/>
      <c r="N65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54" s="13" t="str">
        <f>CONCATENATE("F","$",Таблица_основная[[#This Row],[Первая строка массива]])</f>
        <v>F$642</v>
      </c>
      <c r="P654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54" s="13">
        <f t="shared" si="40"/>
        <v>642</v>
      </c>
      <c r="R654" s="13">
        <f>Таблица_основная[[#This Row],[Первая строка массива]]+15</f>
        <v>657</v>
      </c>
      <c r="Z654" s="22"/>
      <c r="AA654" s="22"/>
    </row>
    <row r="655" spans="1:27" x14ac:dyDescent="0.2">
      <c r="A655" s="13">
        <v>1950</v>
      </c>
      <c r="B655" s="28">
        <v>1029</v>
      </c>
      <c r="C655" s="27" t="s">
        <v>147</v>
      </c>
      <c r="D655" s="29" t="s">
        <v>100</v>
      </c>
      <c r="E655" s="30">
        <v>44927</v>
      </c>
      <c r="F655" s="13"/>
      <c r="G655" s="4"/>
      <c r="H655" s="32" t="s">
        <v>110</v>
      </c>
      <c r="I655" s="31"/>
      <c r="J655" s="32" t="s">
        <v>112</v>
      </c>
      <c r="K655" s="56"/>
      <c r="L655" s="56" t="s">
        <v>119</v>
      </c>
      <c r="M655" s="56"/>
      <c r="N65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55" s="13" t="str">
        <f>CONCATENATE("F","$",Таблица_основная[[#This Row],[Первая строка массива]])</f>
        <v>F$642</v>
      </c>
      <c r="P655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55" s="13">
        <f t="shared" si="40"/>
        <v>642</v>
      </c>
      <c r="R655" s="13">
        <f>Таблица_основная[[#This Row],[Первая строка массива]]+15</f>
        <v>657</v>
      </c>
      <c r="Z655" s="22"/>
      <c r="AA655" s="22"/>
    </row>
    <row r="656" spans="1:27" x14ac:dyDescent="0.2">
      <c r="A656" s="13">
        <v>1951</v>
      </c>
      <c r="B656" s="28">
        <v>1047</v>
      </c>
      <c r="C656" s="27" t="s">
        <v>148</v>
      </c>
      <c r="D656" s="29" t="s">
        <v>100</v>
      </c>
      <c r="E656" s="30">
        <v>44927</v>
      </c>
      <c r="F656" s="13"/>
      <c r="G656" s="4"/>
      <c r="H656" s="32" t="s">
        <v>110</v>
      </c>
      <c r="I656" s="31"/>
      <c r="J656" s="32" t="s">
        <v>112</v>
      </c>
      <c r="K656" s="56"/>
      <c r="L656" s="56" t="s">
        <v>119</v>
      </c>
      <c r="M656" s="56"/>
      <c r="N65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56" s="13" t="str">
        <f>CONCATENATE("F","$",Таблица_основная[[#This Row],[Первая строка массива]])</f>
        <v>F$642</v>
      </c>
      <c r="P656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56" s="13">
        <f t="shared" si="40"/>
        <v>642</v>
      </c>
      <c r="R656" s="13">
        <f>Таблица_основная[[#This Row],[Первая строка массива]]+15</f>
        <v>657</v>
      </c>
      <c r="Z656" s="22"/>
      <c r="AA656" s="22"/>
    </row>
    <row r="657" spans="1:27" x14ac:dyDescent="0.2">
      <c r="A657" s="13">
        <v>1952</v>
      </c>
      <c r="B657" s="28">
        <v>1065</v>
      </c>
      <c r="C657" s="27" t="s">
        <v>149</v>
      </c>
      <c r="D657" s="29" t="s">
        <v>100</v>
      </c>
      <c r="E657" s="30">
        <v>44927</v>
      </c>
      <c r="F657" s="13"/>
      <c r="G657" s="4"/>
      <c r="H657" s="32" t="s">
        <v>110</v>
      </c>
      <c r="I657" s="31"/>
      <c r="J657" s="32" t="s">
        <v>112</v>
      </c>
      <c r="K657" s="56"/>
      <c r="L657" s="56" t="s">
        <v>119</v>
      </c>
      <c r="M657" s="56"/>
      <c r="N65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57" s="13" t="str">
        <f>CONCATENATE("F","$",Таблица_основная[[#This Row],[Первая строка массива]])</f>
        <v>F$642</v>
      </c>
      <c r="P657" s="13" t="str">
        <f>CONCATENATE("F","$",Таблица_основная[[#This Row],[Первая строка массива]],":","F","$",Таблица_основная[[#This Row],[Последняя строка моссива]])</f>
        <v>F$642:F$657</v>
      </c>
      <c r="Q657" s="13">
        <f t="shared" si="40"/>
        <v>642</v>
      </c>
      <c r="R657" s="13">
        <f>Таблица_основная[[#This Row],[Первая строка массива]]+15</f>
        <v>657</v>
      </c>
      <c r="Z657" s="22"/>
      <c r="AA657" s="22"/>
    </row>
    <row r="658" spans="1:27" s="22" customFormat="1" x14ac:dyDescent="0.2">
      <c r="A658" s="93">
        <v>1981</v>
      </c>
      <c r="B658" s="94">
        <v>799</v>
      </c>
      <c r="C658" s="95" t="s">
        <v>134</v>
      </c>
      <c r="D658" s="96" t="s">
        <v>48</v>
      </c>
      <c r="E658" s="97">
        <v>44927</v>
      </c>
      <c r="F658" s="38">
        <v>4</v>
      </c>
      <c r="G658" s="13">
        <v>4</v>
      </c>
      <c r="H658" s="101" t="s">
        <v>110</v>
      </c>
      <c r="I658" s="98">
        <v>2</v>
      </c>
      <c r="J658" s="101" t="s">
        <v>112</v>
      </c>
      <c r="K658" s="102">
        <v>23.9</v>
      </c>
      <c r="L658" s="102" t="s">
        <v>119</v>
      </c>
      <c r="M658" s="102">
        <v>27</v>
      </c>
      <c r="N658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658" s="93" t="str">
        <f>CONCATENATE("F","$",Таблица_основная[[#This Row],[Первая строка массива]])</f>
        <v>F$658</v>
      </c>
      <c r="P658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58" s="93">
        <f>ROW()</f>
        <v>658</v>
      </c>
      <c r="R658" s="13">
        <f>Таблица_основная[[#This Row],[Первая строка массива]]+15</f>
        <v>673</v>
      </c>
    </row>
    <row r="659" spans="1:27" s="22" customFormat="1" x14ac:dyDescent="0.2">
      <c r="A659" s="93">
        <v>1982</v>
      </c>
      <c r="B659" s="94">
        <v>817</v>
      </c>
      <c r="C659" s="95" t="s">
        <v>135</v>
      </c>
      <c r="D659" s="96" t="s">
        <v>48</v>
      </c>
      <c r="E659" s="97">
        <v>44927</v>
      </c>
      <c r="F659" s="38">
        <v>5.7</v>
      </c>
      <c r="G659" s="13">
        <v>2</v>
      </c>
      <c r="H659" s="101" t="s">
        <v>110</v>
      </c>
      <c r="I659" s="98">
        <v>2</v>
      </c>
      <c r="J659" s="101" t="s">
        <v>112</v>
      </c>
      <c r="K659" s="102">
        <v>23.9</v>
      </c>
      <c r="L659" s="102" t="s">
        <v>119</v>
      </c>
      <c r="M659" s="102">
        <v>27</v>
      </c>
      <c r="N659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659" s="93" t="str">
        <f>CONCATENATE("F","$",Таблица_основная[[#This Row],[Первая строка массива]])</f>
        <v>F$658</v>
      </c>
      <c r="P659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59" s="93">
        <f t="shared" ref="Q659:Q673" si="41">Q658</f>
        <v>658</v>
      </c>
      <c r="R659" s="13">
        <f>Таблица_основная[[#This Row],[Первая строка массива]]+15</f>
        <v>673</v>
      </c>
    </row>
    <row r="660" spans="1:27" s="22" customFormat="1" x14ac:dyDescent="0.2">
      <c r="A660" s="93">
        <v>1983</v>
      </c>
      <c r="B660" s="94">
        <v>835</v>
      </c>
      <c r="C660" s="95" t="s">
        <v>136</v>
      </c>
      <c r="D660" s="96" t="s">
        <v>48</v>
      </c>
      <c r="E660" s="97">
        <v>44927</v>
      </c>
      <c r="F660" s="38">
        <v>4.4000000000000004</v>
      </c>
      <c r="G660" s="13">
        <v>3</v>
      </c>
      <c r="H660" s="101" t="s">
        <v>110</v>
      </c>
      <c r="I660" s="98">
        <v>2</v>
      </c>
      <c r="J660" s="101" t="s">
        <v>112</v>
      </c>
      <c r="K660" s="102">
        <v>23.9</v>
      </c>
      <c r="L660" s="102" t="s">
        <v>119</v>
      </c>
      <c r="M660" s="102">
        <v>27</v>
      </c>
      <c r="N660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660" s="93" t="str">
        <f>CONCATENATE("F","$",Таблица_основная[[#This Row],[Первая строка массива]])</f>
        <v>F$658</v>
      </c>
      <c r="P660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60" s="93">
        <f t="shared" si="41"/>
        <v>658</v>
      </c>
      <c r="R660" s="13">
        <f>Таблица_основная[[#This Row],[Первая строка массива]]+15</f>
        <v>673</v>
      </c>
    </row>
    <row r="661" spans="1:27" s="22" customFormat="1" x14ac:dyDescent="0.2">
      <c r="A661" s="93">
        <v>1984</v>
      </c>
      <c r="B661" s="94">
        <v>853</v>
      </c>
      <c r="C661" s="95" t="s">
        <v>137</v>
      </c>
      <c r="D661" s="96" t="s">
        <v>48</v>
      </c>
      <c r="E661" s="97">
        <v>44927</v>
      </c>
      <c r="F661" s="38">
        <v>3</v>
      </c>
      <c r="G661" s="13">
        <v>7</v>
      </c>
      <c r="H661" s="101" t="s">
        <v>110</v>
      </c>
      <c r="I661" s="98">
        <v>2</v>
      </c>
      <c r="J661" s="101" t="s">
        <v>112</v>
      </c>
      <c r="K661" s="102">
        <v>23.9</v>
      </c>
      <c r="L661" s="102" t="s">
        <v>119</v>
      </c>
      <c r="M661" s="102">
        <v>27</v>
      </c>
      <c r="N661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661" s="93" t="str">
        <f>CONCATENATE("F","$",Таблица_основная[[#This Row],[Первая строка массива]])</f>
        <v>F$658</v>
      </c>
      <c r="P661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61" s="93">
        <f t="shared" si="41"/>
        <v>658</v>
      </c>
      <c r="R661" s="13">
        <f>Таблица_основная[[#This Row],[Первая строка массива]]+15</f>
        <v>673</v>
      </c>
    </row>
    <row r="662" spans="1:27" s="22" customFormat="1" x14ac:dyDescent="0.2">
      <c r="A662" s="93">
        <v>1985</v>
      </c>
      <c r="B662" s="94">
        <v>871</v>
      </c>
      <c r="C662" s="95" t="s">
        <v>138</v>
      </c>
      <c r="D662" s="96" t="s">
        <v>48</v>
      </c>
      <c r="E662" s="97">
        <v>44927</v>
      </c>
      <c r="F662" s="38">
        <v>0.9</v>
      </c>
      <c r="G662" s="13">
        <v>11</v>
      </c>
      <c r="H662" s="101" t="s">
        <v>110</v>
      </c>
      <c r="I662" s="98">
        <v>2</v>
      </c>
      <c r="J662" s="101" t="s">
        <v>112</v>
      </c>
      <c r="K662" s="102">
        <v>23.9</v>
      </c>
      <c r="L662" s="102" t="s">
        <v>119</v>
      </c>
      <c r="M662" s="102">
        <v>27</v>
      </c>
      <c r="N662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662" s="93" t="str">
        <f>CONCATENATE("F","$",Таблица_основная[[#This Row],[Первая строка массива]])</f>
        <v>F$658</v>
      </c>
      <c r="P662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62" s="93">
        <f t="shared" si="41"/>
        <v>658</v>
      </c>
      <c r="R662" s="13">
        <f>Таблица_основная[[#This Row],[Первая строка массива]]+15</f>
        <v>673</v>
      </c>
    </row>
    <row r="663" spans="1:27" s="22" customFormat="1" x14ac:dyDescent="0.2">
      <c r="A663" s="93">
        <v>1986</v>
      </c>
      <c r="B663" s="94">
        <v>889</v>
      </c>
      <c r="C663" s="95" t="s">
        <v>139</v>
      </c>
      <c r="D663" s="96" t="s">
        <v>48</v>
      </c>
      <c r="E663" s="97">
        <v>44927</v>
      </c>
      <c r="F663" s="38">
        <v>6.2</v>
      </c>
      <c r="G663" s="13">
        <v>1</v>
      </c>
      <c r="H663" s="101" t="s">
        <v>110</v>
      </c>
      <c r="I663" s="98">
        <v>2</v>
      </c>
      <c r="J663" s="101" t="s">
        <v>112</v>
      </c>
      <c r="K663" s="102">
        <v>23.9</v>
      </c>
      <c r="L663" s="102" t="s">
        <v>119</v>
      </c>
      <c r="M663" s="102">
        <v>27</v>
      </c>
      <c r="N663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663" s="93" t="str">
        <f>CONCATENATE("F","$",Таблица_основная[[#This Row],[Первая строка массива]])</f>
        <v>F$658</v>
      </c>
      <c r="P663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63" s="93">
        <f t="shared" si="41"/>
        <v>658</v>
      </c>
      <c r="R663" s="13">
        <f>Таблица_основная[[#This Row],[Первая строка массива]]+15</f>
        <v>673</v>
      </c>
    </row>
    <row r="664" spans="1:27" s="22" customFormat="1" x14ac:dyDescent="0.2">
      <c r="A664" s="93">
        <v>1987</v>
      </c>
      <c r="B664" s="94">
        <v>907</v>
      </c>
      <c r="C664" s="95" t="s">
        <v>140</v>
      </c>
      <c r="D664" s="96" t="s">
        <v>48</v>
      </c>
      <c r="E664" s="97">
        <v>44927</v>
      </c>
      <c r="F664" s="38">
        <v>3.3</v>
      </c>
      <c r="G664" s="13">
        <v>5</v>
      </c>
      <c r="H664" s="101" t="s">
        <v>110</v>
      </c>
      <c r="I664" s="98">
        <v>2</v>
      </c>
      <c r="J664" s="101" t="s">
        <v>112</v>
      </c>
      <c r="K664" s="102">
        <v>23.9</v>
      </c>
      <c r="L664" s="102" t="s">
        <v>119</v>
      </c>
      <c r="M664" s="102">
        <v>27</v>
      </c>
      <c r="N664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64" s="93" t="str">
        <f>CONCATENATE("F","$",Таблица_основная[[#This Row],[Первая строка массива]])</f>
        <v>F$658</v>
      </c>
      <c r="P664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64" s="93">
        <f t="shared" si="41"/>
        <v>658</v>
      </c>
      <c r="R664" s="13">
        <f>Таблица_основная[[#This Row],[Первая строка массива]]+15</f>
        <v>673</v>
      </c>
    </row>
    <row r="665" spans="1:27" s="22" customFormat="1" x14ac:dyDescent="0.2">
      <c r="A665" s="93">
        <v>1988</v>
      </c>
      <c r="B665" s="94">
        <v>925</v>
      </c>
      <c r="C665" s="95" t="s">
        <v>141</v>
      </c>
      <c r="D665" s="96" t="s">
        <v>48</v>
      </c>
      <c r="E665" s="97">
        <v>44927</v>
      </c>
      <c r="F665" s="38">
        <v>2.9</v>
      </c>
      <c r="G665" s="13">
        <v>8</v>
      </c>
      <c r="H665" s="101" t="s">
        <v>110</v>
      </c>
      <c r="I665" s="98">
        <v>2</v>
      </c>
      <c r="J665" s="101" t="s">
        <v>112</v>
      </c>
      <c r="K665" s="102">
        <v>23.9</v>
      </c>
      <c r="L665" s="102" t="s">
        <v>119</v>
      </c>
      <c r="M665" s="102">
        <v>27</v>
      </c>
      <c r="N665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665" s="93" t="str">
        <f>CONCATENATE("F","$",Таблица_основная[[#This Row],[Первая строка массива]])</f>
        <v>F$658</v>
      </c>
      <c r="P665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65" s="93">
        <f t="shared" si="41"/>
        <v>658</v>
      </c>
      <c r="R665" s="13">
        <f>Таблица_основная[[#This Row],[Первая строка массива]]+15</f>
        <v>673</v>
      </c>
    </row>
    <row r="666" spans="1:27" s="22" customFormat="1" x14ac:dyDescent="0.2">
      <c r="A666" s="93">
        <v>1989</v>
      </c>
      <c r="B666" s="94">
        <v>943</v>
      </c>
      <c r="C666" s="95" t="s">
        <v>142</v>
      </c>
      <c r="D666" s="96" t="s">
        <v>48</v>
      </c>
      <c r="E666" s="97">
        <v>44927</v>
      </c>
      <c r="F666" s="38">
        <v>0.2</v>
      </c>
      <c r="G666" s="13">
        <v>14</v>
      </c>
      <c r="H666" s="101" t="s">
        <v>110</v>
      </c>
      <c r="I666" s="98">
        <v>2</v>
      </c>
      <c r="J666" s="101" t="s">
        <v>112</v>
      </c>
      <c r="K666" s="102">
        <v>23.9</v>
      </c>
      <c r="L666" s="102" t="s">
        <v>119</v>
      </c>
      <c r="M666" s="102">
        <v>27</v>
      </c>
      <c r="N666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666" s="93" t="str">
        <f>CONCATENATE("F","$",Таблица_основная[[#This Row],[Первая строка массива]])</f>
        <v>F$658</v>
      </c>
      <c r="P666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66" s="93">
        <f t="shared" si="41"/>
        <v>658</v>
      </c>
      <c r="R666" s="13">
        <f>Таблица_основная[[#This Row],[Первая строка массива]]+15</f>
        <v>673</v>
      </c>
    </row>
    <row r="667" spans="1:27" s="22" customFormat="1" x14ac:dyDescent="0.2">
      <c r="A667" s="93">
        <v>1990</v>
      </c>
      <c r="B667" s="94">
        <v>961</v>
      </c>
      <c r="C667" s="95" t="s">
        <v>143</v>
      </c>
      <c r="D667" s="96" t="s">
        <v>48</v>
      </c>
      <c r="E667" s="97">
        <v>44927</v>
      </c>
      <c r="F667" s="38">
        <v>0.8</v>
      </c>
      <c r="G667" s="13">
        <v>12</v>
      </c>
      <c r="H667" s="101" t="s">
        <v>110</v>
      </c>
      <c r="I667" s="98">
        <v>2</v>
      </c>
      <c r="J667" s="101" t="s">
        <v>112</v>
      </c>
      <c r="K667" s="102">
        <v>23.9</v>
      </c>
      <c r="L667" s="102" t="s">
        <v>119</v>
      </c>
      <c r="M667" s="102">
        <v>27</v>
      </c>
      <c r="N667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667" s="93" t="str">
        <f>CONCATENATE("F","$",Таблица_основная[[#This Row],[Первая строка массива]])</f>
        <v>F$658</v>
      </c>
      <c r="P667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67" s="93">
        <f t="shared" si="41"/>
        <v>658</v>
      </c>
      <c r="R667" s="13">
        <f>Таблица_основная[[#This Row],[Первая строка массива]]+15</f>
        <v>673</v>
      </c>
    </row>
    <row r="668" spans="1:27" s="22" customFormat="1" x14ac:dyDescent="0.2">
      <c r="A668" s="93">
        <v>1991</v>
      </c>
      <c r="B668" s="94">
        <v>979</v>
      </c>
      <c r="C668" s="95" t="s">
        <v>144</v>
      </c>
      <c r="D668" s="96" t="s">
        <v>48</v>
      </c>
      <c r="E668" s="97">
        <v>44927</v>
      </c>
      <c r="F668" s="38">
        <v>1</v>
      </c>
      <c r="G668" s="13">
        <v>10</v>
      </c>
      <c r="H668" s="101" t="s">
        <v>110</v>
      </c>
      <c r="I668" s="98">
        <v>2</v>
      </c>
      <c r="J668" s="101" t="s">
        <v>112</v>
      </c>
      <c r="K668" s="102">
        <v>23.9</v>
      </c>
      <c r="L668" s="102" t="s">
        <v>119</v>
      </c>
      <c r="M668" s="102">
        <v>27</v>
      </c>
      <c r="N668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668" s="93" t="str">
        <f>CONCATENATE("F","$",Таблица_основная[[#This Row],[Первая строка массива]])</f>
        <v>F$658</v>
      </c>
      <c r="P668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68" s="93">
        <f t="shared" si="41"/>
        <v>658</v>
      </c>
      <c r="R668" s="13">
        <f>Таблица_основная[[#This Row],[Первая строка массива]]+15</f>
        <v>673</v>
      </c>
    </row>
    <row r="669" spans="1:27" s="22" customFormat="1" x14ac:dyDescent="0.2">
      <c r="A669" s="93">
        <v>1992</v>
      </c>
      <c r="B669" s="94">
        <v>997</v>
      </c>
      <c r="C669" s="95" t="s">
        <v>145</v>
      </c>
      <c r="D669" s="96" t="s">
        <v>48</v>
      </c>
      <c r="E669" s="97">
        <v>44927</v>
      </c>
      <c r="F669" s="38">
        <v>0</v>
      </c>
      <c r="G669" s="13">
        <v>15</v>
      </c>
      <c r="H669" s="101" t="s">
        <v>110</v>
      </c>
      <c r="I669" s="98">
        <v>2</v>
      </c>
      <c r="J669" s="101" t="s">
        <v>112</v>
      </c>
      <c r="K669" s="102">
        <v>23.9</v>
      </c>
      <c r="L669" s="102" t="s">
        <v>119</v>
      </c>
      <c r="M669" s="102">
        <v>27</v>
      </c>
      <c r="N669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669" s="93" t="str">
        <f>CONCATENATE("F","$",Таблица_основная[[#This Row],[Первая строка массива]])</f>
        <v>F$658</v>
      </c>
      <c r="P669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69" s="93">
        <f t="shared" si="41"/>
        <v>658</v>
      </c>
      <c r="R669" s="13">
        <f>Таблица_основная[[#This Row],[Первая строка массива]]+15</f>
        <v>673</v>
      </c>
      <c r="Z669"/>
      <c r="AA669"/>
    </row>
    <row r="670" spans="1:27" s="22" customFormat="1" x14ac:dyDescent="0.2">
      <c r="A670" s="93">
        <v>1993</v>
      </c>
      <c r="B670" s="94">
        <v>1015</v>
      </c>
      <c r="C670" s="95" t="s">
        <v>146</v>
      </c>
      <c r="D670" s="96" t="s">
        <v>48</v>
      </c>
      <c r="E670" s="97">
        <v>44927</v>
      </c>
      <c r="F670" s="38">
        <v>3.2</v>
      </c>
      <c r="G670" s="13">
        <v>6</v>
      </c>
      <c r="H670" s="101" t="s">
        <v>110</v>
      </c>
      <c r="I670" s="98">
        <v>2</v>
      </c>
      <c r="J670" s="101" t="s">
        <v>112</v>
      </c>
      <c r="K670" s="102">
        <v>23.9</v>
      </c>
      <c r="L670" s="102" t="s">
        <v>119</v>
      </c>
      <c r="M670" s="102">
        <v>27</v>
      </c>
      <c r="N670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670" s="93" t="str">
        <f>CONCATENATE("F","$",Таблица_основная[[#This Row],[Первая строка массива]])</f>
        <v>F$658</v>
      </c>
      <c r="P670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70" s="93">
        <f t="shared" si="41"/>
        <v>658</v>
      </c>
      <c r="R670" s="13">
        <f>Таблица_основная[[#This Row],[Первая строка массива]]+15</f>
        <v>673</v>
      </c>
      <c r="Z670"/>
      <c r="AA670"/>
    </row>
    <row r="671" spans="1:27" s="22" customFormat="1" x14ac:dyDescent="0.2">
      <c r="A671" s="93">
        <v>1994</v>
      </c>
      <c r="B671" s="94">
        <v>1033</v>
      </c>
      <c r="C671" s="95" t="s">
        <v>147</v>
      </c>
      <c r="D671" s="96" t="s">
        <v>48</v>
      </c>
      <c r="E671" s="97">
        <v>44927</v>
      </c>
      <c r="F671" s="38">
        <v>4</v>
      </c>
      <c r="G671" s="13">
        <v>4</v>
      </c>
      <c r="H671" s="101" t="s">
        <v>110</v>
      </c>
      <c r="I671" s="98">
        <v>2</v>
      </c>
      <c r="J671" s="101" t="s">
        <v>112</v>
      </c>
      <c r="K671" s="102">
        <v>23.9</v>
      </c>
      <c r="L671" s="102" t="s">
        <v>119</v>
      </c>
      <c r="M671" s="102">
        <v>27</v>
      </c>
      <c r="N671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671" s="93" t="str">
        <f>CONCATENATE("F","$",Таблица_основная[[#This Row],[Первая строка массива]])</f>
        <v>F$658</v>
      </c>
      <c r="P671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71" s="93">
        <f t="shared" si="41"/>
        <v>658</v>
      </c>
      <c r="R671" s="13">
        <f>Таблица_основная[[#This Row],[Первая строка массива]]+15</f>
        <v>673</v>
      </c>
      <c r="Z671"/>
      <c r="AA671"/>
    </row>
    <row r="672" spans="1:27" s="22" customFormat="1" x14ac:dyDescent="0.2">
      <c r="A672" s="93">
        <v>1995</v>
      </c>
      <c r="B672" s="94">
        <v>1051</v>
      </c>
      <c r="C672" s="95" t="s">
        <v>148</v>
      </c>
      <c r="D672" s="96" t="s">
        <v>48</v>
      </c>
      <c r="E672" s="97">
        <v>44927</v>
      </c>
      <c r="F672" s="38">
        <v>2.2999999999999998</v>
      </c>
      <c r="G672" s="13">
        <v>9</v>
      </c>
      <c r="H672" s="101" t="s">
        <v>110</v>
      </c>
      <c r="I672" s="98">
        <v>2</v>
      </c>
      <c r="J672" s="101" t="s">
        <v>112</v>
      </c>
      <c r="K672" s="102">
        <v>23.9</v>
      </c>
      <c r="L672" s="102" t="s">
        <v>119</v>
      </c>
      <c r="M672" s="102">
        <v>27</v>
      </c>
      <c r="N672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672" s="93" t="str">
        <f>CONCATENATE("F","$",Таблица_основная[[#This Row],[Первая строка массива]])</f>
        <v>F$658</v>
      </c>
      <c r="P672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72" s="93">
        <f t="shared" si="41"/>
        <v>658</v>
      </c>
      <c r="R672" s="13">
        <f>Таблица_основная[[#This Row],[Первая строка массива]]+15</f>
        <v>673</v>
      </c>
      <c r="Z672"/>
      <c r="AA672"/>
    </row>
    <row r="673" spans="1:27" s="22" customFormat="1" x14ac:dyDescent="0.2">
      <c r="A673" s="93">
        <v>1996</v>
      </c>
      <c r="B673" s="94">
        <v>1069</v>
      </c>
      <c r="C673" s="95" t="s">
        <v>149</v>
      </c>
      <c r="D673" s="96" t="s">
        <v>48</v>
      </c>
      <c r="E673" s="97">
        <v>44927</v>
      </c>
      <c r="F673" s="38">
        <v>0.4</v>
      </c>
      <c r="G673" s="13">
        <v>13</v>
      </c>
      <c r="H673" s="101" t="s">
        <v>110</v>
      </c>
      <c r="I673" s="98">
        <v>2</v>
      </c>
      <c r="J673" s="101" t="s">
        <v>112</v>
      </c>
      <c r="K673" s="102">
        <v>23.9</v>
      </c>
      <c r="L673" s="102" t="s">
        <v>119</v>
      </c>
      <c r="M673" s="102">
        <v>27</v>
      </c>
      <c r="N673" s="9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673" s="93" t="str">
        <f>CONCATENATE("F","$",Таблица_основная[[#This Row],[Первая строка массива]])</f>
        <v>F$658</v>
      </c>
      <c r="P673" s="93" t="str">
        <f>CONCATENATE("F","$",Таблица_основная[[#This Row],[Первая строка массива]],":","F","$",Таблица_основная[[#This Row],[Последняя строка моссива]])</f>
        <v>F$658:F$673</v>
      </c>
      <c r="Q673" s="93">
        <f t="shared" si="41"/>
        <v>658</v>
      </c>
      <c r="R673" s="13">
        <f>Таблица_основная[[#This Row],[Первая строка массива]]+15</f>
        <v>673</v>
      </c>
      <c r="Z673"/>
      <c r="AA673"/>
    </row>
    <row r="674" spans="1:27" x14ac:dyDescent="0.2">
      <c r="A674" s="13">
        <v>2025</v>
      </c>
      <c r="B674" s="28">
        <v>808</v>
      </c>
      <c r="C674" s="27" t="s">
        <v>134</v>
      </c>
      <c r="D674" s="29" t="s">
        <v>101</v>
      </c>
      <c r="E674" s="30">
        <v>44927</v>
      </c>
      <c r="F674" s="55">
        <v>18</v>
      </c>
      <c r="G674" s="55">
        <v>13</v>
      </c>
      <c r="H674" s="32" t="s">
        <v>110</v>
      </c>
      <c r="I674" s="31">
        <v>46</v>
      </c>
      <c r="J674" s="32" t="s">
        <v>112</v>
      </c>
      <c r="K674" s="56">
        <v>27.9</v>
      </c>
      <c r="L674" s="56" t="s">
        <v>119</v>
      </c>
      <c r="M674" s="56">
        <v>26.5</v>
      </c>
      <c r="N674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674" s="13" t="str">
        <f>CONCATENATE("F","$",Таблица_основная[[#This Row],[Первая строка массива]])</f>
        <v>F$674</v>
      </c>
      <c r="P674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74" s="63">
        <f>ROW()</f>
        <v>674</v>
      </c>
      <c r="R674" s="13">
        <f>Таблица_основная[[#This Row],[Первая строка массива]]+15</f>
        <v>689</v>
      </c>
    </row>
    <row r="675" spans="1:27" x14ac:dyDescent="0.2">
      <c r="A675" s="13">
        <v>2026</v>
      </c>
      <c r="B675" s="28">
        <v>826</v>
      </c>
      <c r="C675" s="27" t="s">
        <v>135</v>
      </c>
      <c r="D675" s="29" t="s">
        <v>101</v>
      </c>
      <c r="E675" s="30">
        <v>44927</v>
      </c>
      <c r="F675" s="55">
        <v>12</v>
      </c>
      <c r="G675" s="55">
        <v>14</v>
      </c>
      <c r="H675" s="32" t="s">
        <v>110</v>
      </c>
      <c r="I675" s="31">
        <v>46</v>
      </c>
      <c r="J675" s="32" t="s">
        <v>112</v>
      </c>
      <c r="K675" s="56">
        <v>27.9</v>
      </c>
      <c r="L675" s="56" t="s">
        <v>119</v>
      </c>
      <c r="M675" s="56">
        <v>26.5</v>
      </c>
      <c r="N675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675" s="13" t="str">
        <f>CONCATENATE("F","$",Таблица_основная[[#This Row],[Первая строка массива]])</f>
        <v>F$674</v>
      </c>
      <c r="P675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75" s="13">
        <f t="shared" ref="Q675:Q689" si="42">Q674</f>
        <v>674</v>
      </c>
      <c r="R675" s="13">
        <f>Таблица_основная[[#This Row],[Первая строка массива]]+15</f>
        <v>689</v>
      </c>
    </row>
    <row r="676" spans="1:27" x14ac:dyDescent="0.2">
      <c r="A676" s="13">
        <v>2027</v>
      </c>
      <c r="B676" s="28">
        <v>844</v>
      </c>
      <c r="C676" s="27" t="s">
        <v>136</v>
      </c>
      <c r="D676" s="29" t="s">
        <v>101</v>
      </c>
      <c r="E676" s="30">
        <v>44927</v>
      </c>
      <c r="F676" s="55">
        <v>6</v>
      </c>
      <c r="G676" s="55">
        <v>15</v>
      </c>
      <c r="H676" s="32" t="s">
        <v>110</v>
      </c>
      <c r="I676" s="31">
        <v>46</v>
      </c>
      <c r="J676" s="32" t="s">
        <v>112</v>
      </c>
      <c r="K676" s="56">
        <v>27.9</v>
      </c>
      <c r="L676" s="56" t="s">
        <v>119</v>
      </c>
      <c r="M676" s="56">
        <v>26.5</v>
      </c>
      <c r="N67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676" s="13" t="str">
        <f>CONCATENATE("F","$",Таблица_основная[[#This Row],[Первая строка массива]])</f>
        <v>F$674</v>
      </c>
      <c r="P676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76" s="13">
        <f t="shared" si="42"/>
        <v>674</v>
      </c>
      <c r="R676" s="13">
        <f>Таблица_основная[[#This Row],[Первая строка массива]]+15</f>
        <v>689</v>
      </c>
    </row>
    <row r="677" spans="1:27" x14ac:dyDescent="0.2">
      <c r="A677" s="13">
        <v>2028</v>
      </c>
      <c r="B677" s="28">
        <v>862</v>
      </c>
      <c r="C677" s="27" t="s">
        <v>137</v>
      </c>
      <c r="D677" s="29" t="s">
        <v>101</v>
      </c>
      <c r="E677" s="30">
        <v>44927</v>
      </c>
      <c r="F677" s="55">
        <v>73</v>
      </c>
      <c r="G677" s="55">
        <v>7</v>
      </c>
      <c r="H677" s="32" t="s">
        <v>110</v>
      </c>
      <c r="I677" s="31">
        <v>46</v>
      </c>
      <c r="J677" s="32" t="s">
        <v>112</v>
      </c>
      <c r="K677" s="56">
        <v>27.9</v>
      </c>
      <c r="L677" s="56" t="s">
        <v>119</v>
      </c>
      <c r="M677" s="56">
        <v>26.5</v>
      </c>
      <c r="N67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677" s="13" t="str">
        <f>CONCATENATE("F","$",Таблица_основная[[#This Row],[Первая строка массива]])</f>
        <v>F$674</v>
      </c>
      <c r="P677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77" s="13">
        <f t="shared" si="42"/>
        <v>674</v>
      </c>
      <c r="R677" s="13">
        <f>Таблица_основная[[#This Row],[Первая строка массива]]+15</f>
        <v>689</v>
      </c>
    </row>
    <row r="678" spans="1:27" x14ac:dyDescent="0.2">
      <c r="A678" s="13">
        <v>2029</v>
      </c>
      <c r="B678" s="28">
        <v>880</v>
      </c>
      <c r="C678" s="27" t="s">
        <v>138</v>
      </c>
      <c r="D678" s="29" t="s">
        <v>101</v>
      </c>
      <c r="E678" s="30">
        <v>44927</v>
      </c>
      <c r="F678" s="55">
        <v>69</v>
      </c>
      <c r="G678" s="55">
        <v>9</v>
      </c>
      <c r="H678" s="32" t="s">
        <v>110</v>
      </c>
      <c r="I678" s="31">
        <v>46</v>
      </c>
      <c r="J678" s="32" t="s">
        <v>112</v>
      </c>
      <c r="K678" s="56">
        <v>27.9</v>
      </c>
      <c r="L678" s="56" t="s">
        <v>119</v>
      </c>
      <c r="M678" s="56">
        <v>26.5</v>
      </c>
      <c r="N678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678" s="13" t="str">
        <f>CONCATENATE("F","$",Таблица_основная[[#This Row],[Первая строка массива]])</f>
        <v>F$674</v>
      </c>
      <c r="P678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78" s="13">
        <f t="shared" si="42"/>
        <v>674</v>
      </c>
      <c r="R678" s="13">
        <f>Таблица_основная[[#This Row],[Первая строка массива]]+15</f>
        <v>689</v>
      </c>
    </row>
    <row r="679" spans="1:27" x14ac:dyDescent="0.2">
      <c r="A679" s="13">
        <v>2030</v>
      </c>
      <c r="B679" s="28">
        <v>898</v>
      </c>
      <c r="C679" s="27" t="s">
        <v>139</v>
      </c>
      <c r="D679" s="29" t="s">
        <v>101</v>
      </c>
      <c r="E679" s="30">
        <v>44927</v>
      </c>
      <c r="F679" s="55">
        <v>38</v>
      </c>
      <c r="G679" s="55">
        <v>12</v>
      </c>
      <c r="H679" s="32" t="s">
        <v>110</v>
      </c>
      <c r="I679" s="31">
        <v>46</v>
      </c>
      <c r="J679" s="32" t="s">
        <v>112</v>
      </c>
      <c r="K679" s="56">
        <v>27.9</v>
      </c>
      <c r="L679" s="56" t="s">
        <v>119</v>
      </c>
      <c r="M679" s="56">
        <v>26.5</v>
      </c>
      <c r="N679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679" s="13" t="str">
        <f>CONCATENATE("F","$",Таблица_основная[[#This Row],[Первая строка массива]])</f>
        <v>F$674</v>
      </c>
      <c r="P679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79" s="13">
        <f t="shared" si="42"/>
        <v>674</v>
      </c>
      <c r="R679" s="13">
        <f>Таблица_основная[[#This Row],[Первая строка массива]]+15</f>
        <v>689</v>
      </c>
    </row>
    <row r="680" spans="1:27" x14ac:dyDescent="0.2">
      <c r="A680" s="13">
        <v>2031</v>
      </c>
      <c r="B680" s="28">
        <v>916</v>
      </c>
      <c r="C680" s="27" t="s">
        <v>140</v>
      </c>
      <c r="D680" s="29" t="s">
        <v>101</v>
      </c>
      <c r="E680" s="30">
        <v>44927</v>
      </c>
      <c r="F680" s="55">
        <v>103</v>
      </c>
      <c r="G680" s="55">
        <v>4</v>
      </c>
      <c r="H680" s="32" t="s">
        <v>110</v>
      </c>
      <c r="I680" s="31">
        <v>46</v>
      </c>
      <c r="J680" s="32" t="s">
        <v>112</v>
      </c>
      <c r="K680" s="56">
        <v>27.9</v>
      </c>
      <c r="L680" s="56" t="s">
        <v>119</v>
      </c>
      <c r="M680" s="56">
        <v>26.5</v>
      </c>
      <c r="N680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680" s="13" t="str">
        <f>CONCATENATE("F","$",Таблица_основная[[#This Row],[Первая строка массива]])</f>
        <v>F$674</v>
      </c>
      <c r="P680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80" s="13">
        <f t="shared" si="42"/>
        <v>674</v>
      </c>
      <c r="R680" s="13">
        <f>Таблица_основная[[#This Row],[Первая строка массива]]+15</f>
        <v>689</v>
      </c>
    </row>
    <row r="681" spans="1:27" x14ac:dyDescent="0.2">
      <c r="A681" s="13">
        <v>2032</v>
      </c>
      <c r="B681" s="28">
        <v>934</v>
      </c>
      <c r="C681" s="27" t="s">
        <v>141</v>
      </c>
      <c r="D681" s="29" t="s">
        <v>101</v>
      </c>
      <c r="E681" s="30">
        <v>44927</v>
      </c>
      <c r="F681" s="55">
        <v>43</v>
      </c>
      <c r="G681" s="55">
        <v>11</v>
      </c>
      <c r="H681" s="32" t="s">
        <v>110</v>
      </c>
      <c r="I681" s="31">
        <v>46</v>
      </c>
      <c r="J681" s="32" t="s">
        <v>112</v>
      </c>
      <c r="K681" s="56">
        <v>27.9</v>
      </c>
      <c r="L681" s="56" t="s">
        <v>119</v>
      </c>
      <c r="M681" s="56">
        <v>26.5</v>
      </c>
      <c r="N681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681" s="13" t="str">
        <f>CONCATENATE("F","$",Таблица_основная[[#This Row],[Первая строка массива]])</f>
        <v>F$674</v>
      </c>
      <c r="P681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81" s="13">
        <f t="shared" si="42"/>
        <v>674</v>
      </c>
      <c r="R681" s="13">
        <f>Таблица_основная[[#This Row],[Первая строка массива]]+15</f>
        <v>689</v>
      </c>
    </row>
    <row r="682" spans="1:27" x14ac:dyDescent="0.2">
      <c r="A682" s="13">
        <v>2033</v>
      </c>
      <c r="B682" s="28">
        <v>952</v>
      </c>
      <c r="C682" s="27" t="s">
        <v>142</v>
      </c>
      <c r="D682" s="29" t="s">
        <v>101</v>
      </c>
      <c r="E682" s="30">
        <v>44927</v>
      </c>
      <c r="F682" s="55">
        <v>105</v>
      </c>
      <c r="G682" s="55">
        <v>3</v>
      </c>
      <c r="H682" s="32" t="s">
        <v>110</v>
      </c>
      <c r="I682" s="31">
        <v>46</v>
      </c>
      <c r="J682" s="32" t="s">
        <v>112</v>
      </c>
      <c r="K682" s="56">
        <v>27.9</v>
      </c>
      <c r="L682" s="56" t="s">
        <v>119</v>
      </c>
      <c r="M682" s="56">
        <v>26.5</v>
      </c>
      <c r="N682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682" s="13" t="str">
        <f>CONCATENATE("F","$",Таблица_основная[[#This Row],[Первая строка массива]])</f>
        <v>F$674</v>
      </c>
      <c r="P682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82" s="13">
        <f t="shared" si="42"/>
        <v>674</v>
      </c>
      <c r="R682" s="13">
        <f>Таблица_основная[[#This Row],[Первая строка массива]]+15</f>
        <v>689</v>
      </c>
    </row>
    <row r="683" spans="1:27" x14ac:dyDescent="0.2">
      <c r="A683" s="13">
        <v>2034</v>
      </c>
      <c r="B683" s="28">
        <v>970</v>
      </c>
      <c r="C683" s="27" t="s">
        <v>143</v>
      </c>
      <c r="D683" s="29" t="s">
        <v>101</v>
      </c>
      <c r="E683" s="30">
        <v>44927</v>
      </c>
      <c r="F683" s="55">
        <v>105</v>
      </c>
      <c r="G683" s="55">
        <v>3</v>
      </c>
      <c r="H683" s="32" t="s">
        <v>110</v>
      </c>
      <c r="I683" s="31">
        <v>46</v>
      </c>
      <c r="J683" s="32" t="s">
        <v>112</v>
      </c>
      <c r="K683" s="56">
        <v>27.9</v>
      </c>
      <c r="L683" s="56" t="s">
        <v>119</v>
      </c>
      <c r="M683" s="56">
        <v>26.5</v>
      </c>
      <c r="N683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683" s="13" t="str">
        <f>CONCATENATE("F","$",Таблица_основная[[#This Row],[Первая строка массива]])</f>
        <v>F$674</v>
      </c>
      <c r="P683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83" s="13">
        <f t="shared" si="42"/>
        <v>674</v>
      </c>
      <c r="R683" s="13">
        <f>Таблица_основная[[#This Row],[Первая строка массива]]+15</f>
        <v>689</v>
      </c>
    </row>
    <row r="684" spans="1:27" x14ac:dyDescent="0.2">
      <c r="A684" s="13">
        <v>2035</v>
      </c>
      <c r="B684" s="28">
        <v>988</v>
      </c>
      <c r="C684" s="27" t="s">
        <v>144</v>
      </c>
      <c r="D684" s="29" t="s">
        <v>101</v>
      </c>
      <c r="E684" s="30">
        <v>44927</v>
      </c>
      <c r="F684" s="55">
        <v>54</v>
      </c>
      <c r="G684" s="55">
        <v>10</v>
      </c>
      <c r="H684" s="32" t="s">
        <v>110</v>
      </c>
      <c r="I684" s="31">
        <v>46</v>
      </c>
      <c r="J684" s="32" t="s">
        <v>112</v>
      </c>
      <c r="K684" s="56">
        <v>27.9</v>
      </c>
      <c r="L684" s="56" t="s">
        <v>119</v>
      </c>
      <c r="M684" s="56">
        <v>26.5</v>
      </c>
      <c r="N684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684" s="13" t="str">
        <f>CONCATENATE("F","$",Таблица_основная[[#This Row],[Первая строка массива]])</f>
        <v>F$674</v>
      </c>
      <c r="P684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84" s="13">
        <f t="shared" si="42"/>
        <v>674</v>
      </c>
      <c r="R684" s="13">
        <f>Таблица_основная[[#This Row],[Первая строка массива]]+15</f>
        <v>689</v>
      </c>
    </row>
    <row r="685" spans="1:27" x14ac:dyDescent="0.2">
      <c r="A685" s="13">
        <v>2036</v>
      </c>
      <c r="B685" s="28">
        <v>1006</v>
      </c>
      <c r="C685" s="27" t="s">
        <v>145</v>
      </c>
      <c r="D685" s="29" t="s">
        <v>101</v>
      </c>
      <c r="E685" s="30">
        <v>44927</v>
      </c>
      <c r="F685" s="55">
        <v>88</v>
      </c>
      <c r="G685" s="55">
        <v>6</v>
      </c>
      <c r="H685" s="32" t="s">
        <v>110</v>
      </c>
      <c r="I685" s="31">
        <v>46</v>
      </c>
      <c r="J685" s="32" t="s">
        <v>112</v>
      </c>
      <c r="K685" s="56">
        <v>27.9</v>
      </c>
      <c r="L685" s="56" t="s">
        <v>119</v>
      </c>
      <c r="M685" s="56">
        <v>26.5</v>
      </c>
      <c r="N685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685" s="13" t="str">
        <f>CONCATENATE("F","$",Таблица_основная[[#This Row],[Первая строка массива]])</f>
        <v>F$674</v>
      </c>
      <c r="P685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85" s="13">
        <f t="shared" si="42"/>
        <v>674</v>
      </c>
      <c r="R685" s="13">
        <f>Таблица_основная[[#This Row],[Первая строка массива]]+15</f>
        <v>689</v>
      </c>
    </row>
    <row r="686" spans="1:27" x14ac:dyDescent="0.2">
      <c r="A686" s="13">
        <v>2037</v>
      </c>
      <c r="B686" s="28">
        <v>1024</v>
      </c>
      <c r="C686" s="27" t="s">
        <v>146</v>
      </c>
      <c r="D686" s="29" t="s">
        <v>101</v>
      </c>
      <c r="E686" s="30">
        <v>44927</v>
      </c>
      <c r="F686" s="55">
        <v>120</v>
      </c>
      <c r="G686" s="55">
        <v>2</v>
      </c>
      <c r="H686" s="32" t="s">
        <v>110</v>
      </c>
      <c r="I686" s="31">
        <v>46</v>
      </c>
      <c r="J686" s="32" t="s">
        <v>112</v>
      </c>
      <c r="K686" s="56">
        <v>27.9</v>
      </c>
      <c r="L686" s="56" t="s">
        <v>119</v>
      </c>
      <c r="M686" s="56">
        <v>26.5</v>
      </c>
      <c r="N68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686" s="13" t="str">
        <f>CONCATENATE("F","$",Таблица_основная[[#This Row],[Первая строка массива]])</f>
        <v>F$674</v>
      </c>
      <c r="P686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86" s="13">
        <f t="shared" si="42"/>
        <v>674</v>
      </c>
      <c r="R686" s="13">
        <f>Таблица_основная[[#This Row],[Первая строка массива]]+15</f>
        <v>689</v>
      </c>
    </row>
    <row r="687" spans="1:27" x14ac:dyDescent="0.2">
      <c r="A687" s="13">
        <v>2038</v>
      </c>
      <c r="B687" s="28">
        <v>1042</v>
      </c>
      <c r="C687" s="27" t="s">
        <v>147</v>
      </c>
      <c r="D687" s="29" t="s">
        <v>101</v>
      </c>
      <c r="E687" s="30">
        <v>44927</v>
      </c>
      <c r="F687" s="55">
        <v>101</v>
      </c>
      <c r="G687" s="55">
        <v>5</v>
      </c>
      <c r="H687" s="32" t="s">
        <v>110</v>
      </c>
      <c r="I687" s="31">
        <v>46</v>
      </c>
      <c r="J687" s="32" t="s">
        <v>112</v>
      </c>
      <c r="K687" s="56">
        <v>27.9</v>
      </c>
      <c r="L687" s="56" t="s">
        <v>119</v>
      </c>
      <c r="M687" s="56">
        <v>26.5</v>
      </c>
      <c r="N68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687" s="13" t="str">
        <f>CONCATENATE("F","$",Таблица_основная[[#This Row],[Первая строка массива]])</f>
        <v>F$674</v>
      </c>
      <c r="P687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87" s="13">
        <f t="shared" si="42"/>
        <v>674</v>
      </c>
      <c r="R687" s="13">
        <f>Таблица_основная[[#This Row],[Первая строка массива]]+15</f>
        <v>689</v>
      </c>
    </row>
    <row r="688" spans="1:27" x14ac:dyDescent="0.2">
      <c r="A688" s="13">
        <v>2039</v>
      </c>
      <c r="B688" s="28">
        <v>1060</v>
      </c>
      <c r="C688" s="27" t="s">
        <v>148</v>
      </c>
      <c r="D688" s="29" t="s">
        <v>101</v>
      </c>
      <c r="E688" s="30">
        <v>44927</v>
      </c>
      <c r="F688" s="55">
        <v>70</v>
      </c>
      <c r="G688" s="55">
        <v>8</v>
      </c>
      <c r="H688" s="32" t="s">
        <v>110</v>
      </c>
      <c r="I688" s="31">
        <v>46</v>
      </c>
      <c r="J688" s="32" t="s">
        <v>112</v>
      </c>
      <c r="K688" s="56">
        <v>27.9</v>
      </c>
      <c r="L688" s="56" t="s">
        <v>119</v>
      </c>
      <c r="M688" s="56">
        <v>26.5</v>
      </c>
      <c r="N688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688" s="13" t="str">
        <f>CONCATENATE("F","$",Таблица_основная[[#This Row],[Первая строка массива]])</f>
        <v>F$674</v>
      </c>
      <c r="P688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88" s="13">
        <f t="shared" si="42"/>
        <v>674</v>
      </c>
      <c r="R688" s="13">
        <f>Таблица_основная[[#This Row],[Первая строка массива]]+15</f>
        <v>689</v>
      </c>
    </row>
    <row r="689" spans="1:18" x14ac:dyDescent="0.2">
      <c r="A689" s="13">
        <v>2040</v>
      </c>
      <c r="B689" s="28">
        <v>1078</v>
      </c>
      <c r="C689" s="27" t="s">
        <v>149</v>
      </c>
      <c r="D689" s="29" t="s">
        <v>101</v>
      </c>
      <c r="E689" s="30">
        <v>44927</v>
      </c>
      <c r="F689" s="55">
        <v>129</v>
      </c>
      <c r="G689" s="55">
        <v>1</v>
      </c>
      <c r="H689" s="32" t="s">
        <v>110</v>
      </c>
      <c r="I689" s="31">
        <v>46</v>
      </c>
      <c r="J689" s="32" t="s">
        <v>112</v>
      </c>
      <c r="K689" s="56">
        <v>27.9</v>
      </c>
      <c r="L689" s="56" t="s">
        <v>119</v>
      </c>
      <c r="M689" s="56">
        <v>26.5</v>
      </c>
      <c r="N689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689" s="13" t="str">
        <f>CONCATENATE("F","$",Таблица_основная[[#This Row],[Первая строка массива]])</f>
        <v>F$674</v>
      </c>
      <c r="P689" s="13" t="str">
        <f>CONCATENATE("F","$",Таблица_основная[[#This Row],[Первая строка массива]],":","F","$",Таблица_основная[[#This Row],[Последняя строка моссива]])</f>
        <v>F$674:F$689</v>
      </c>
      <c r="Q689" s="13">
        <f t="shared" si="42"/>
        <v>674</v>
      </c>
      <c r="R689" s="13">
        <f>Таблица_основная[[#This Row],[Первая строка массива]]+15</f>
        <v>689</v>
      </c>
    </row>
    <row r="690" spans="1:18" x14ac:dyDescent="0.2">
      <c r="A690" s="13">
        <v>2069</v>
      </c>
      <c r="B690" s="28">
        <v>798</v>
      </c>
      <c r="C690" s="27" t="s">
        <v>134</v>
      </c>
      <c r="D690" s="29" t="s">
        <v>102</v>
      </c>
      <c r="E690" s="30">
        <v>44927</v>
      </c>
      <c r="F690" s="38"/>
      <c r="G690" s="4"/>
      <c r="H690" s="32" t="s">
        <v>110</v>
      </c>
      <c r="I690" s="31"/>
      <c r="J690" s="32" t="s">
        <v>112</v>
      </c>
      <c r="K690" s="56"/>
      <c r="L690" s="56" t="s">
        <v>119</v>
      </c>
      <c r="M690" s="56"/>
      <c r="N69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90" s="13" t="str">
        <f>CONCATENATE("F","$",Таблица_основная[[#This Row],[Первая строка массива]])</f>
        <v>F$690</v>
      </c>
      <c r="P690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690" s="63">
        <f>ROW()</f>
        <v>690</v>
      </c>
      <c r="R690" s="13">
        <f>Таблица_основная[[#This Row],[Первая строка массива]]+15</f>
        <v>705</v>
      </c>
    </row>
    <row r="691" spans="1:18" x14ac:dyDescent="0.2">
      <c r="A691" s="13">
        <v>2070</v>
      </c>
      <c r="B691" s="28">
        <v>816</v>
      </c>
      <c r="C691" s="27" t="s">
        <v>135</v>
      </c>
      <c r="D691" s="29" t="s">
        <v>102</v>
      </c>
      <c r="E691" s="30">
        <v>44927</v>
      </c>
      <c r="F691" s="38"/>
      <c r="G691" s="4"/>
      <c r="H691" s="32" t="s">
        <v>110</v>
      </c>
      <c r="I691" s="31"/>
      <c r="J691" s="32" t="s">
        <v>112</v>
      </c>
      <c r="K691" s="56"/>
      <c r="L691" s="56" t="s">
        <v>119</v>
      </c>
      <c r="M691" s="56"/>
      <c r="N69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91" s="13" t="str">
        <f>CONCATENATE("F","$",Таблица_основная[[#This Row],[Первая строка массива]])</f>
        <v>F$690</v>
      </c>
      <c r="P691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691" s="13">
        <f t="shared" ref="Q691:Q705" si="43">Q690</f>
        <v>690</v>
      </c>
      <c r="R691" s="13">
        <f>Таблица_основная[[#This Row],[Первая строка массива]]+15</f>
        <v>705</v>
      </c>
    </row>
    <row r="692" spans="1:18" x14ac:dyDescent="0.2">
      <c r="A692" s="13">
        <v>2071</v>
      </c>
      <c r="B692" s="28">
        <v>834</v>
      </c>
      <c r="C692" s="27" t="s">
        <v>136</v>
      </c>
      <c r="D692" s="29" t="s">
        <v>102</v>
      </c>
      <c r="E692" s="30">
        <v>44927</v>
      </c>
      <c r="F692" s="38"/>
      <c r="G692" s="4"/>
      <c r="H692" s="32" t="s">
        <v>110</v>
      </c>
      <c r="I692" s="31"/>
      <c r="J692" s="32" t="s">
        <v>112</v>
      </c>
      <c r="K692" s="56"/>
      <c r="L692" s="56" t="s">
        <v>119</v>
      </c>
      <c r="M692" s="56"/>
      <c r="N69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92" s="13" t="str">
        <f>CONCATENATE("F","$",Таблица_основная[[#This Row],[Первая строка массива]])</f>
        <v>F$690</v>
      </c>
      <c r="P692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692" s="13">
        <f t="shared" si="43"/>
        <v>690</v>
      </c>
      <c r="R692" s="13">
        <f>Таблица_основная[[#This Row],[Первая строка массива]]+15</f>
        <v>705</v>
      </c>
    </row>
    <row r="693" spans="1:18" x14ac:dyDescent="0.2">
      <c r="A693" s="13">
        <v>2072</v>
      </c>
      <c r="B693" s="28">
        <v>852</v>
      </c>
      <c r="C693" s="27" t="s">
        <v>137</v>
      </c>
      <c r="D693" s="29" t="s">
        <v>102</v>
      </c>
      <c r="E693" s="30">
        <v>44927</v>
      </c>
      <c r="F693" s="38"/>
      <c r="G693" s="4"/>
      <c r="H693" s="32" t="s">
        <v>110</v>
      </c>
      <c r="I693" s="31"/>
      <c r="J693" s="32" t="s">
        <v>112</v>
      </c>
      <c r="K693" s="56"/>
      <c r="L693" s="56" t="s">
        <v>119</v>
      </c>
      <c r="M693" s="56"/>
      <c r="N69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93" s="13" t="str">
        <f>CONCATENATE("F","$",Таблица_основная[[#This Row],[Первая строка массива]])</f>
        <v>F$690</v>
      </c>
      <c r="P693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693" s="13">
        <f t="shared" si="43"/>
        <v>690</v>
      </c>
      <c r="R693" s="13">
        <f>Таблица_основная[[#This Row],[Первая строка массива]]+15</f>
        <v>705</v>
      </c>
    </row>
    <row r="694" spans="1:18" x14ac:dyDescent="0.2">
      <c r="A694" s="13">
        <v>2073</v>
      </c>
      <c r="B694" s="28">
        <v>870</v>
      </c>
      <c r="C694" s="27" t="s">
        <v>138</v>
      </c>
      <c r="D694" s="29" t="s">
        <v>102</v>
      </c>
      <c r="E694" s="30">
        <v>44927</v>
      </c>
      <c r="F694" s="38"/>
      <c r="G694" s="4"/>
      <c r="H694" s="32" t="s">
        <v>110</v>
      </c>
      <c r="I694" s="31"/>
      <c r="J694" s="32" t="s">
        <v>112</v>
      </c>
      <c r="K694" s="56"/>
      <c r="L694" s="56" t="s">
        <v>119</v>
      </c>
      <c r="M694" s="56"/>
      <c r="N69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94" s="13" t="str">
        <f>CONCATENATE("F","$",Таблица_основная[[#This Row],[Первая строка массива]])</f>
        <v>F$690</v>
      </c>
      <c r="P694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694" s="13">
        <f t="shared" si="43"/>
        <v>690</v>
      </c>
      <c r="R694" s="13">
        <f>Таблица_основная[[#This Row],[Первая строка массива]]+15</f>
        <v>705</v>
      </c>
    </row>
    <row r="695" spans="1:18" x14ac:dyDescent="0.2">
      <c r="A695" s="13">
        <v>2074</v>
      </c>
      <c r="B695" s="28">
        <v>888</v>
      </c>
      <c r="C695" s="27" t="s">
        <v>139</v>
      </c>
      <c r="D695" s="29" t="s">
        <v>102</v>
      </c>
      <c r="E695" s="30">
        <v>44927</v>
      </c>
      <c r="F695" s="38"/>
      <c r="G695" s="4"/>
      <c r="H695" s="32" t="s">
        <v>110</v>
      </c>
      <c r="I695" s="31"/>
      <c r="J695" s="32" t="s">
        <v>112</v>
      </c>
      <c r="K695" s="56"/>
      <c r="L695" s="56" t="s">
        <v>119</v>
      </c>
      <c r="M695" s="56"/>
      <c r="N69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95" s="13" t="str">
        <f>CONCATENATE("F","$",Таблица_основная[[#This Row],[Первая строка массива]])</f>
        <v>F$690</v>
      </c>
      <c r="P695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695" s="13">
        <f t="shared" si="43"/>
        <v>690</v>
      </c>
      <c r="R695" s="13">
        <f>Таблица_основная[[#This Row],[Первая строка массива]]+15</f>
        <v>705</v>
      </c>
    </row>
    <row r="696" spans="1:18" x14ac:dyDescent="0.2">
      <c r="A696" s="13">
        <v>2075</v>
      </c>
      <c r="B696" s="28">
        <v>906</v>
      </c>
      <c r="C696" s="27" t="s">
        <v>140</v>
      </c>
      <c r="D696" s="29" t="s">
        <v>102</v>
      </c>
      <c r="E696" s="30">
        <v>44927</v>
      </c>
      <c r="F696" s="38"/>
      <c r="G696" s="4"/>
      <c r="H696" s="32" t="s">
        <v>110</v>
      </c>
      <c r="I696" s="31"/>
      <c r="J696" s="32" t="s">
        <v>112</v>
      </c>
      <c r="K696" s="56"/>
      <c r="L696" s="56" t="s">
        <v>119</v>
      </c>
      <c r="M696" s="56"/>
      <c r="N69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96" s="13" t="str">
        <f>CONCATENATE("F","$",Таблица_основная[[#This Row],[Первая строка массива]])</f>
        <v>F$690</v>
      </c>
      <c r="P696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696" s="13">
        <f t="shared" si="43"/>
        <v>690</v>
      </c>
      <c r="R696" s="13">
        <f>Таблица_основная[[#This Row],[Первая строка массива]]+15</f>
        <v>705</v>
      </c>
    </row>
    <row r="697" spans="1:18" x14ac:dyDescent="0.2">
      <c r="A697" s="13">
        <v>2076</v>
      </c>
      <c r="B697" s="28">
        <v>924</v>
      </c>
      <c r="C697" s="27" t="s">
        <v>141</v>
      </c>
      <c r="D697" s="29" t="s">
        <v>102</v>
      </c>
      <c r="E697" s="30">
        <v>44927</v>
      </c>
      <c r="F697" s="38"/>
      <c r="G697" s="4"/>
      <c r="H697" s="32" t="s">
        <v>110</v>
      </c>
      <c r="I697" s="31"/>
      <c r="J697" s="32" t="s">
        <v>112</v>
      </c>
      <c r="K697" s="56"/>
      <c r="L697" s="56" t="s">
        <v>119</v>
      </c>
      <c r="M697" s="56"/>
      <c r="N69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97" s="13" t="str">
        <f>CONCATENATE("F","$",Таблица_основная[[#This Row],[Первая строка массива]])</f>
        <v>F$690</v>
      </c>
      <c r="P697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697" s="13">
        <f t="shared" si="43"/>
        <v>690</v>
      </c>
      <c r="R697" s="13">
        <f>Таблица_основная[[#This Row],[Первая строка массива]]+15</f>
        <v>705</v>
      </c>
    </row>
    <row r="698" spans="1:18" x14ac:dyDescent="0.2">
      <c r="A698" s="13">
        <v>2077</v>
      </c>
      <c r="B698" s="28">
        <v>942</v>
      </c>
      <c r="C698" s="27" t="s">
        <v>142</v>
      </c>
      <c r="D698" s="29" t="s">
        <v>102</v>
      </c>
      <c r="E698" s="30">
        <v>44927</v>
      </c>
      <c r="F698" s="38"/>
      <c r="G698" s="4"/>
      <c r="H698" s="32" t="s">
        <v>110</v>
      </c>
      <c r="I698" s="31"/>
      <c r="J698" s="32" t="s">
        <v>112</v>
      </c>
      <c r="K698" s="56"/>
      <c r="L698" s="56" t="s">
        <v>119</v>
      </c>
      <c r="M698" s="56"/>
      <c r="N69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98" s="13" t="str">
        <f>CONCATENATE("F","$",Таблица_основная[[#This Row],[Первая строка массива]])</f>
        <v>F$690</v>
      </c>
      <c r="P698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698" s="13">
        <f t="shared" si="43"/>
        <v>690</v>
      </c>
      <c r="R698" s="13">
        <f>Таблица_основная[[#This Row],[Первая строка массива]]+15</f>
        <v>705</v>
      </c>
    </row>
    <row r="699" spans="1:18" x14ac:dyDescent="0.2">
      <c r="A699" s="13">
        <v>2078</v>
      </c>
      <c r="B699" s="28">
        <v>960</v>
      </c>
      <c r="C699" s="27" t="s">
        <v>143</v>
      </c>
      <c r="D699" s="29" t="s">
        <v>102</v>
      </c>
      <c r="E699" s="30">
        <v>44927</v>
      </c>
      <c r="F699" s="38"/>
      <c r="G699" s="4"/>
      <c r="H699" s="32" t="s">
        <v>110</v>
      </c>
      <c r="I699" s="31"/>
      <c r="J699" s="32" t="s">
        <v>112</v>
      </c>
      <c r="K699" s="56"/>
      <c r="L699" s="56" t="s">
        <v>119</v>
      </c>
      <c r="M699" s="56"/>
      <c r="N69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699" s="13" t="str">
        <f>CONCATENATE("F","$",Таблица_основная[[#This Row],[Первая строка массива]])</f>
        <v>F$690</v>
      </c>
      <c r="P699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699" s="13">
        <f t="shared" si="43"/>
        <v>690</v>
      </c>
      <c r="R699" s="13">
        <f>Таблица_основная[[#This Row],[Первая строка массива]]+15</f>
        <v>705</v>
      </c>
    </row>
    <row r="700" spans="1:18" x14ac:dyDescent="0.2">
      <c r="A700" s="13">
        <v>2079</v>
      </c>
      <c r="B700" s="28">
        <v>978</v>
      </c>
      <c r="C700" s="27" t="s">
        <v>144</v>
      </c>
      <c r="D700" s="29" t="s">
        <v>102</v>
      </c>
      <c r="E700" s="30">
        <v>44927</v>
      </c>
      <c r="F700" s="38"/>
      <c r="G700" s="4"/>
      <c r="H700" s="32" t="s">
        <v>110</v>
      </c>
      <c r="I700" s="31"/>
      <c r="J700" s="32" t="s">
        <v>112</v>
      </c>
      <c r="K700" s="56"/>
      <c r="L700" s="56" t="s">
        <v>119</v>
      </c>
      <c r="M700" s="56"/>
      <c r="N70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00" s="13" t="str">
        <f>CONCATENATE("F","$",Таблица_основная[[#This Row],[Первая строка массива]])</f>
        <v>F$690</v>
      </c>
      <c r="P700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700" s="13">
        <f t="shared" si="43"/>
        <v>690</v>
      </c>
      <c r="R700" s="13">
        <f>Таблица_основная[[#This Row],[Первая строка массива]]+15</f>
        <v>705</v>
      </c>
    </row>
    <row r="701" spans="1:18" x14ac:dyDescent="0.2">
      <c r="A701" s="13">
        <v>2080</v>
      </c>
      <c r="B701" s="28">
        <v>996</v>
      </c>
      <c r="C701" s="27" t="s">
        <v>145</v>
      </c>
      <c r="D701" s="29" t="s">
        <v>102</v>
      </c>
      <c r="E701" s="30">
        <v>44927</v>
      </c>
      <c r="F701" s="38"/>
      <c r="G701" s="4"/>
      <c r="H701" s="32" t="s">
        <v>110</v>
      </c>
      <c r="I701" s="31"/>
      <c r="J701" s="32" t="s">
        <v>112</v>
      </c>
      <c r="K701" s="56"/>
      <c r="L701" s="56" t="s">
        <v>119</v>
      </c>
      <c r="M701" s="56"/>
      <c r="N70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01" s="13" t="str">
        <f>CONCATENATE("F","$",Таблица_основная[[#This Row],[Первая строка массива]])</f>
        <v>F$690</v>
      </c>
      <c r="P701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701" s="13">
        <f t="shared" si="43"/>
        <v>690</v>
      </c>
      <c r="R701" s="13">
        <f>Таблица_основная[[#This Row],[Первая строка массива]]+15</f>
        <v>705</v>
      </c>
    </row>
    <row r="702" spans="1:18" x14ac:dyDescent="0.2">
      <c r="A702" s="13">
        <v>2081</v>
      </c>
      <c r="B702" s="28">
        <v>1014</v>
      </c>
      <c r="C702" s="27" t="s">
        <v>146</v>
      </c>
      <c r="D702" s="29" t="s">
        <v>102</v>
      </c>
      <c r="E702" s="30">
        <v>44927</v>
      </c>
      <c r="F702" s="38"/>
      <c r="G702" s="4"/>
      <c r="H702" s="32" t="s">
        <v>110</v>
      </c>
      <c r="I702" s="31"/>
      <c r="J702" s="32" t="s">
        <v>112</v>
      </c>
      <c r="K702" s="56"/>
      <c r="L702" s="56" t="s">
        <v>119</v>
      </c>
      <c r="M702" s="56"/>
      <c r="N70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02" s="13" t="str">
        <f>CONCATENATE("F","$",Таблица_основная[[#This Row],[Первая строка массива]])</f>
        <v>F$690</v>
      </c>
      <c r="P702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702" s="13">
        <f t="shared" si="43"/>
        <v>690</v>
      </c>
      <c r="R702" s="13">
        <f>Таблица_основная[[#This Row],[Первая строка массива]]+15</f>
        <v>705</v>
      </c>
    </row>
    <row r="703" spans="1:18" x14ac:dyDescent="0.2">
      <c r="A703" s="13">
        <v>2082</v>
      </c>
      <c r="B703" s="28">
        <v>1032</v>
      </c>
      <c r="C703" s="27" t="s">
        <v>147</v>
      </c>
      <c r="D703" s="29" t="s">
        <v>102</v>
      </c>
      <c r="E703" s="30">
        <v>44927</v>
      </c>
      <c r="F703" s="38"/>
      <c r="G703" s="4"/>
      <c r="H703" s="32" t="s">
        <v>110</v>
      </c>
      <c r="I703" s="31"/>
      <c r="J703" s="32" t="s">
        <v>112</v>
      </c>
      <c r="K703" s="56"/>
      <c r="L703" s="56" t="s">
        <v>119</v>
      </c>
      <c r="M703" s="56"/>
      <c r="N70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03" s="13" t="str">
        <f>CONCATENATE("F","$",Таблица_основная[[#This Row],[Первая строка массива]])</f>
        <v>F$690</v>
      </c>
      <c r="P703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703" s="13">
        <f t="shared" si="43"/>
        <v>690</v>
      </c>
      <c r="R703" s="13">
        <f>Таблица_основная[[#This Row],[Первая строка массива]]+15</f>
        <v>705</v>
      </c>
    </row>
    <row r="704" spans="1:18" x14ac:dyDescent="0.2">
      <c r="A704" s="13">
        <v>2083</v>
      </c>
      <c r="B704" s="28">
        <v>1050</v>
      </c>
      <c r="C704" s="27" t="s">
        <v>148</v>
      </c>
      <c r="D704" s="29" t="s">
        <v>102</v>
      </c>
      <c r="E704" s="30">
        <v>44927</v>
      </c>
      <c r="F704" s="38"/>
      <c r="G704" s="4"/>
      <c r="H704" s="32" t="s">
        <v>110</v>
      </c>
      <c r="I704" s="31"/>
      <c r="J704" s="32" t="s">
        <v>112</v>
      </c>
      <c r="K704" s="56"/>
      <c r="L704" s="56" t="s">
        <v>119</v>
      </c>
      <c r="M704" s="56"/>
      <c r="N70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04" s="13" t="str">
        <f>CONCATENATE("F","$",Таблица_основная[[#This Row],[Первая строка массива]])</f>
        <v>F$690</v>
      </c>
      <c r="P704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704" s="13">
        <f t="shared" si="43"/>
        <v>690</v>
      </c>
      <c r="R704" s="13">
        <f>Таблица_основная[[#This Row],[Первая строка массива]]+15</f>
        <v>705</v>
      </c>
    </row>
    <row r="705" spans="1:18" x14ac:dyDescent="0.2">
      <c r="A705" s="13">
        <v>2084</v>
      </c>
      <c r="B705" s="28">
        <v>1068</v>
      </c>
      <c r="C705" s="27" t="s">
        <v>149</v>
      </c>
      <c r="D705" s="29" t="s">
        <v>102</v>
      </c>
      <c r="E705" s="30">
        <v>44927</v>
      </c>
      <c r="F705" s="38"/>
      <c r="G705" s="4"/>
      <c r="H705" s="32" t="s">
        <v>110</v>
      </c>
      <c r="I705" s="31"/>
      <c r="J705" s="32" t="s">
        <v>112</v>
      </c>
      <c r="K705" s="56"/>
      <c r="L705" s="56" t="s">
        <v>119</v>
      </c>
      <c r="M705" s="56"/>
      <c r="N70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05" s="13" t="str">
        <f>CONCATENATE("F","$",Таблица_основная[[#This Row],[Первая строка массива]])</f>
        <v>F$690</v>
      </c>
      <c r="P705" s="13" t="str">
        <f>CONCATENATE("F","$",Таблица_основная[[#This Row],[Первая строка массива]],":","F","$",Таблица_основная[[#This Row],[Последняя строка моссива]])</f>
        <v>F$690:F$705</v>
      </c>
      <c r="Q705" s="13">
        <f t="shared" si="43"/>
        <v>690</v>
      </c>
      <c r="R705" s="13">
        <f>Таблица_основная[[#This Row],[Первая строка массива]]+15</f>
        <v>705</v>
      </c>
    </row>
    <row r="706" spans="1:18" x14ac:dyDescent="0.2">
      <c r="A706" s="13">
        <v>2113</v>
      </c>
      <c r="B706" s="28">
        <v>806</v>
      </c>
      <c r="C706" s="27" t="s">
        <v>134</v>
      </c>
      <c r="D706" s="29" t="s">
        <v>49</v>
      </c>
      <c r="E706" s="30">
        <v>44927</v>
      </c>
      <c r="F706" s="31">
        <v>30</v>
      </c>
      <c r="G706" s="13">
        <v>1</v>
      </c>
      <c r="H706" s="32" t="s">
        <v>110</v>
      </c>
      <c r="I706" s="31">
        <v>28</v>
      </c>
      <c r="J706" s="32" t="s">
        <v>112</v>
      </c>
      <c r="K706" s="56">
        <v>18</v>
      </c>
      <c r="L706" s="56" t="s">
        <v>119</v>
      </c>
      <c r="M706" s="56">
        <v>22</v>
      </c>
      <c r="N70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706" s="13" t="str">
        <f>CONCATENATE("F","$",Таблица_основная[[#This Row],[Первая строка массива]])</f>
        <v>F$706</v>
      </c>
      <c r="P706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06" s="63">
        <f>ROW()</f>
        <v>706</v>
      </c>
      <c r="R706" s="13">
        <f>Таблица_основная[[#This Row],[Первая строка массива]]+15</f>
        <v>721</v>
      </c>
    </row>
    <row r="707" spans="1:18" x14ac:dyDescent="0.2">
      <c r="A707" s="13">
        <v>2114</v>
      </c>
      <c r="B707" s="28">
        <v>824</v>
      </c>
      <c r="C707" s="27" t="s">
        <v>135</v>
      </c>
      <c r="D707" s="29" t="s">
        <v>49</v>
      </c>
      <c r="E707" s="30">
        <v>44927</v>
      </c>
      <c r="F707" s="31">
        <v>11</v>
      </c>
      <c r="G707" s="13">
        <v>10</v>
      </c>
      <c r="H707" s="32" t="s">
        <v>110</v>
      </c>
      <c r="I707" s="31">
        <v>28</v>
      </c>
      <c r="J707" s="32" t="s">
        <v>112</v>
      </c>
      <c r="K707" s="56">
        <v>18</v>
      </c>
      <c r="L707" s="56" t="s">
        <v>119</v>
      </c>
      <c r="M707" s="56">
        <v>22</v>
      </c>
      <c r="N70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707" s="13" t="str">
        <f>CONCATENATE("F","$",Таблица_основная[[#This Row],[Первая строка массива]])</f>
        <v>F$706</v>
      </c>
      <c r="P707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07" s="13">
        <f t="shared" ref="Q707:Q721" si="44">Q706</f>
        <v>706</v>
      </c>
      <c r="R707" s="13">
        <f>Таблица_основная[[#This Row],[Первая строка массива]]+15</f>
        <v>721</v>
      </c>
    </row>
    <row r="708" spans="1:18" x14ac:dyDescent="0.2">
      <c r="A708" s="13">
        <v>2115</v>
      </c>
      <c r="B708" s="28">
        <v>842</v>
      </c>
      <c r="C708" s="27" t="s">
        <v>136</v>
      </c>
      <c r="D708" s="29" t="s">
        <v>49</v>
      </c>
      <c r="E708" s="30">
        <v>44927</v>
      </c>
      <c r="F708" s="31">
        <v>3</v>
      </c>
      <c r="G708" s="13">
        <v>12</v>
      </c>
      <c r="H708" s="32" t="s">
        <v>110</v>
      </c>
      <c r="I708" s="31">
        <v>28</v>
      </c>
      <c r="J708" s="32" t="s">
        <v>112</v>
      </c>
      <c r="K708" s="56">
        <v>18</v>
      </c>
      <c r="L708" s="56" t="s">
        <v>119</v>
      </c>
      <c r="M708" s="56">
        <v>22</v>
      </c>
      <c r="N708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708" s="13" t="str">
        <f>CONCATENATE("F","$",Таблица_основная[[#This Row],[Первая строка массива]])</f>
        <v>F$706</v>
      </c>
      <c r="P708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08" s="13">
        <f t="shared" si="44"/>
        <v>706</v>
      </c>
      <c r="R708" s="13">
        <f>Таблица_основная[[#This Row],[Первая строка массива]]+15</f>
        <v>721</v>
      </c>
    </row>
    <row r="709" spans="1:18" x14ac:dyDescent="0.2">
      <c r="A709" s="13">
        <v>2116</v>
      </c>
      <c r="B709" s="28">
        <v>860</v>
      </c>
      <c r="C709" s="27" t="s">
        <v>137</v>
      </c>
      <c r="D709" s="29" t="s">
        <v>49</v>
      </c>
      <c r="E709" s="30">
        <v>44927</v>
      </c>
      <c r="F709" s="31">
        <v>15</v>
      </c>
      <c r="G709" s="13">
        <v>8</v>
      </c>
      <c r="H709" s="32" t="s">
        <v>110</v>
      </c>
      <c r="I709" s="31">
        <v>28</v>
      </c>
      <c r="J709" s="32" t="s">
        <v>112</v>
      </c>
      <c r="K709" s="56">
        <v>18</v>
      </c>
      <c r="L709" s="56" t="s">
        <v>119</v>
      </c>
      <c r="M709" s="56">
        <v>22</v>
      </c>
      <c r="N709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709" s="13" t="str">
        <f>CONCATENATE("F","$",Таблица_основная[[#This Row],[Первая строка массива]])</f>
        <v>F$706</v>
      </c>
      <c r="P709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09" s="13">
        <f t="shared" si="44"/>
        <v>706</v>
      </c>
      <c r="R709" s="13">
        <f>Таблица_основная[[#This Row],[Первая строка массива]]+15</f>
        <v>721</v>
      </c>
    </row>
    <row r="710" spans="1:18" x14ac:dyDescent="0.2">
      <c r="A710" s="13">
        <v>2117</v>
      </c>
      <c r="B710" s="28">
        <v>878</v>
      </c>
      <c r="C710" s="27" t="s">
        <v>138</v>
      </c>
      <c r="D710" s="29" t="s">
        <v>49</v>
      </c>
      <c r="E710" s="30">
        <v>44927</v>
      </c>
      <c r="F710" s="31">
        <v>18</v>
      </c>
      <c r="G710" s="13">
        <v>6</v>
      </c>
      <c r="H710" s="32" t="s">
        <v>110</v>
      </c>
      <c r="I710" s="31">
        <v>28</v>
      </c>
      <c r="J710" s="32" t="s">
        <v>112</v>
      </c>
      <c r="K710" s="56">
        <v>18</v>
      </c>
      <c r="L710" s="56" t="s">
        <v>119</v>
      </c>
      <c r="M710" s="56">
        <v>22</v>
      </c>
      <c r="N710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710" s="13" t="str">
        <f>CONCATENATE("F","$",Таблица_основная[[#This Row],[Первая строка массива]])</f>
        <v>F$706</v>
      </c>
      <c r="P710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10" s="13">
        <f t="shared" si="44"/>
        <v>706</v>
      </c>
      <c r="R710" s="13">
        <f>Таблица_основная[[#This Row],[Первая строка массива]]+15</f>
        <v>721</v>
      </c>
    </row>
    <row r="711" spans="1:18" x14ac:dyDescent="0.2">
      <c r="A711" s="13">
        <v>2118</v>
      </c>
      <c r="B711" s="28">
        <v>896</v>
      </c>
      <c r="C711" s="27" t="s">
        <v>139</v>
      </c>
      <c r="D711" s="29" t="s">
        <v>49</v>
      </c>
      <c r="E711" s="30">
        <v>44927</v>
      </c>
      <c r="F711" s="31">
        <v>10</v>
      </c>
      <c r="G711" s="13">
        <v>11</v>
      </c>
      <c r="H711" s="32" t="s">
        <v>110</v>
      </c>
      <c r="I711" s="31">
        <v>28</v>
      </c>
      <c r="J711" s="32" t="s">
        <v>112</v>
      </c>
      <c r="K711" s="56">
        <v>18</v>
      </c>
      <c r="L711" s="56" t="s">
        <v>119</v>
      </c>
      <c r="M711" s="56">
        <v>22</v>
      </c>
      <c r="N711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711" s="13" t="str">
        <f>CONCATENATE("F","$",Таблица_основная[[#This Row],[Первая строка массива]])</f>
        <v>F$706</v>
      </c>
      <c r="P711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11" s="13">
        <f t="shared" si="44"/>
        <v>706</v>
      </c>
      <c r="R711" s="13">
        <f>Таблица_основная[[#This Row],[Первая строка массива]]+15</f>
        <v>721</v>
      </c>
    </row>
    <row r="712" spans="1:18" x14ac:dyDescent="0.2">
      <c r="A712" s="13">
        <v>2119</v>
      </c>
      <c r="B712" s="28">
        <v>914</v>
      </c>
      <c r="C712" s="27" t="s">
        <v>140</v>
      </c>
      <c r="D712" s="29" t="s">
        <v>49</v>
      </c>
      <c r="E712" s="30">
        <v>44927</v>
      </c>
      <c r="F712" s="31">
        <v>18</v>
      </c>
      <c r="G712" s="13">
        <v>6</v>
      </c>
      <c r="H712" s="32" t="s">
        <v>110</v>
      </c>
      <c r="I712" s="31">
        <v>28</v>
      </c>
      <c r="J712" s="32" t="s">
        <v>112</v>
      </c>
      <c r="K712" s="56">
        <v>18</v>
      </c>
      <c r="L712" s="56" t="s">
        <v>119</v>
      </c>
      <c r="M712" s="56">
        <v>22</v>
      </c>
      <c r="N712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712" s="13" t="str">
        <f>CONCATENATE("F","$",Таблица_основная[[#This Row],[Первая строка массива]])</f>
        <v>F$706</v>
      </c>
      <c r="P712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12" s="13">
        <f t="shared" si="44"/>
        <v>706</v>
      </c>
      <c r="R712" s="13">
        <f>Таблица_основная[[#This Row],[Первая строка массива]]+15</f>
        <v>721</v>
      </c>
    </row>
    <row r="713" spans="1:18" x14ac:dyDescent="0.2">
      <c r="A713" s="13">
        <v>2120</v>
      </c>
      <c r="B713" s="28">
        <v>932</v>
      </c>
      <c r="C713" s="27" t="s">
        <v>141</v>
      </c>
      <c r="D713" s="29" t="s">
        <v>49</v>
      </c>
      <c r="E713" s="30">
        <v>44927</v>
      </c>
      <c r="F713" s="31">
        <v>19</v>
      </c>
      <c r="G713" s="13">
        <v>5</v>
      </c>
      <c r="H713" s="32" t="s">
        <v>110</v>
      </c>
      <c r="I713" s="31">
        <v>28</v>
      </c>
      <c r="J713" s="32" t="s">
        <v>112</v>
      </c>
      <c r="K713" s="56">
        <v>18</v>
      </c>
      <c r="L713" s="56" t="s">
        <v>119</v>
      </c>
      <c r="M713" s="56">
        <v>22</v>
      </c>
      <c r="N713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713" s="13" t="str">
        <f>CONCATENATE("F","$",Таблица_основная[[#This Row],[Первая строка массива]])</f>
        <v>F$706</v>
      </c>
      <c r="P713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13" s="13">
        <f t="shared" si="44"/>
        <v>706</v>
      </c>
      <c r="R713" s="13">
        <f>Таблица_основная[[#This Row],[Первая строка массива]]+15</f>
        <v>721</v>
      </c>
    </row>
    <row r="714" spans="1:18" x14ac:dyDescent="0.2">
      <c r="A714" s="13">
        <v>2121</v>
      </c>
      <c r="B714" s="28">
        <v>950</v>
      </c>
      <c r="C714" s="27" t="s">
        <v>142</v>
      </c>
      <c r="D714" s="29" t="s">
        <v>49</v>
      </c>
      <c r="E714" s="30">
        <v>44927</v>
      </c>
      <c r="F714" s="31">
        <v>22</v>
      </c>
      <c r="G714" s="13">
        <v>4</v>
      </c>
      <c r="H714" s="32" t="s">
        <v>110</v>
      </c>
      <c r="I714" s="31">
        <v>28</v>
      </c>
      <c r="J714" s="32" t="s">
        <v>112</v>
      </c>
      <c r="K714" s="56">
        <v>18</v>
      </c>
      <c r="L714" s="56" t="s">
        <v>119</v>
      </c>
      <c r="M714" s="56">
        <v>22</v>
      </c>
      <c r="N714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714" s="13" t="str">
        <f>CONCATENATE("F","$",Таблица_основная[[#This Row],[Первая строка массива]])</f>
        <v>F$706</v>
      </c>
      <c r="P714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14" s="13">
        <f t="shared" si="44"/>
        <v>706</v>
      </c>
      <c r="R714" s="13">
        <f>Таблица_основная[[#This Row],[Первая строка массива]]+15</f>
        <v>721</v>
      </c>
    </row>
    <row r="715" spans="1:18" x14ac:dyDescent="0.2">
      <c r="A715" s="13">
        <v>2122</v>
      </c>
      <c r="B715" s="28">
        <v>968</v>
      </c>
      <c r="C715" s="27" t="s">
        <v>143</v>
      </c>
      <c r="D715" s="29" t="s">
        <v>49</v>
      </c>
      <c r="E715" s="30">
        <v>44927</v>
      </c>
      <c r="F715" s="31">
        <v>18</v>
      </c>
      <c r="G715" s="13">
        <v>6</v>
      </c>
      <c r="H715" s="32" t="s">
        <v>110</v>
      </c>
      <c r="I715" s="31">
        <v>28</v>
      </c>
      <c r="J715" s="32" t="s">
        <v>112</v>
      </c>
      <c r="K715" s="56">
        <v>18</v>
      </c>
      <c r="L715" s="56" t="s">
        <v>119</v>
      </c>
      <c r="M715" s="56">
        <v>22</v>
      </c>
      <c r="N715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715" s="13" t="str">
        <f>CONCATENATE("F","$",Таблица_основная[[#This Row],[Первая строка массива]])</f>
        <v>F$706</v>
      </c>
      <c r="P715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15" s="13">
        <f t="shared" si="44"/>
        <v>706</v>
      </c>
      <c r="R715" s="13">
        <f>Таблица_основная[[#This Row],[Первая строка массива]]+15</f>
        <v>721</v>
      </c>
    </row>
    <row r="716" spans="1:18" x14ac:dyDescent="0.2">
      <c r="A716" s="13">
        <v>2123</v>
      </c>
      <c r="B716" s="28">
        <v>986</v>
      </c>
      <c r="C716" s="27" t="s">
        <v>144</v>
      </c>
      <c r="D716" s="29" t="s">
        <v>49</v>
      </c>
      <c r="E716" s="30">
        <v>44927</v>
      </c>
      <c r="F716" s="31">
        <v>13</v>
      </c>
      <c r="G716" s="13">
        <v>9</v>
      </c>
      <c r="H716" s="32" t="s">
        <v>110</v>
      </c>
      <c r="I716" s="31">
        <v>28</v>
      </c>
      <c r="J716" s="32" t="s">
        <v>112</v>
      </c>
      <c r="K716" s="56">
        <v>18</v>
      </c>
      <c r="L716" s="56" t="s">
        <v>119</v>
      </c>
      <c r="M716" s="56">
        <v>22</v>
      </c>
      <c r="N71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716" s="13" t="str">
        <f>CONCATENATE("F","$",Таблица_основная[[#This Row],[Первая строка массива]])</f>
        <v>F$706</v>
      </c>
      <c r="P716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16" s="13">
        <f t="shared" si="44"/>
        <v>706</v>
      </c>
      <c r="R716" s="13">
        <f>Таблица_основная[[#This Row],[Первая строка массива]]+15</f>
        <v>721</v>
      </c>
    </row>
    <row r="717" spans="1:18" x14ac:dyDescent="0.2">
      <c r="A717" s="13">
        <v>2124</v>
      </c>
      <c r="B717" s="28">
        <v>1004</v>
      </c>
      <c r="C717" s="27" t="s">
        <v>145</v>
      </c>
      <c r="D717" s="29" t="s">
        <v>49</v>
      </c>
      <c r="E717" s="30">
        <v>44927</v>
      </c>
      <c r="F717" s="31">
        <v>15</v>
      </c>
      <c r="G717" s="13">
        <v>8</v>
      </c>
      <c r="H717" s="32" t="s">
        <v>110</v>
      </c>
      <c r="I717" s="31">
        <v>28</v>
      </c>
      <c r="J717" s="32" t="s">
        <v>112</v>
      </c>
      <c r="K717" s="56">
        <v>18</v>
      </c>
      <c r="L717" s="56" t="s">
        <v>119</v>
      </c>
      <c r="M717" s="56">
        <v>22</v>
      </c>
      <c r="N71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717" s="13" t="str">
        <f>CONCATENATE("F","$",Таблица_основная[[#This Row],[Первая строка массива]])</f>
        <v>F$706</v>
      </c>
      <c r="P717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17" s="13">
        <f t="shared" si="44"/>
        <v>706</v>
      </c>
      <c r="R717" s="13">
        <f>Таблица_основная[[#This Row],[Первая строка массива]]+15</f>
        <v>721</v>
      </c>
    </row>
    <row r="718" spans="1:18" x14ac:dyDescent="0.2">
      <c r="A718" s="13">
        <v>2125</v>
      </c>
      <c r="B718" s="28">
        <v>1022</v>
      </c>
      <c r="C718" s="27" t="s">
        <v>146</v>
      </c>
      <c r="D718" s="29" t="s">
        <v>49</v>
      </c>
      <c r="E718" s="30">
        <v>44927</v>
      </c>
      <c r="F718" s="31">
        <v>22</v>
      </c>
      <c r="G718" s="13">
        <v>4</v>
      </c>
      <c r="H718" s="32" t="s">
        <v>110</v>
      </c>
      <c r="I718" s="31">
        <v>28</v>
      </c>
      <c r="J718" s="32" t="s">
        <v>112</v>
      </c>
      <c r="K718" s="56">
        <v>18</v>
      </c>
      <c r="L718" s="56" t="s">
        <v>119</v>
      </c>
      <c r="M718" s="56">
        <v>22</v>
      </c>
      <c r="N718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718" s="13" t="str">
        <f>CONCATENATE("F","$",Таблица_основная[[#This Row],[Первая строка массива]])</f>
        <v>F$706</v>
      </c>
      <c r="P718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18" s="13">
        <f t="shared" si="44"/>
        <v>706</v>
      </c>
      <c r="R718" s="13">
        <f>Таблица_основная[[#This Row],[Первая строка массива]]+15</f>
        <v>721</v>
      </c>
    </row>
    <row r="719" spans="1:18" x14ac:dyDescent="0.2">
      <c r="A719" s="13">
        <v>2126</v>
      </c>
      <c r="B719" s="28">
        <v>1040</v>
      </c>
      <c r="C719" s="27" t="s">
        <v>147</v>
      </c>
      <c r="D719" s="29" t="s">
        <v>49</v>
      </c>
      <c r="E719" s="30">
        <v>44927</v>
      </c>
      <c r="F719" s="31">
        <v>23</v>
      </c>
      <c r="G719" s="13">
        <v>3</v>
      </c>
      <c r="H719" s="32" t="s">
        <v>110</v>
      </c>
      <c r="I719" s="31">
        <v>28</v>
      </c>
      <c r="J719" s="32" t="s">
        <v>112</v>
      </c>
      <c r="K719" s="56">
        <v>18</v>
      </c>
      <c r="L719" s="56" t="s">
        <v>119</v>
      </c>
      <c r="M719" s="56">
        <v>22</v>
      </c>
      <c r="N719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719" s="13" t="str">
        <f>CONCATENATE("F","$",Таблица_основная[[#This Row],[Первая строка массива]])</f>
        <v>F$706</v>
      </c>
      <c r="P719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19" s="13">
        <f t="shared" si="44"/>
        <v>706</v>
      </c>
      <c r="R719" s="13">
        <f>Таблица_основная[[#This Row],[Первая строка массива]]+15</f>
        <v>721</v>
      </c>
    </row>
    <row r="720" spans="1:18" x14ac:dyDescent="0.2">
      <c r="A720" s="13">
        <v>2127</v>
      </c>
      <c r="B720" s="28">
        <v>1058</v>
      </c>
      <c r="C720" s="27" t="s">
        <v>148</v>
      </c>
      <c r="D720" s="29" t="s">
        <v>49</v>
      </c>
      <c r="E720" s="30">
        <v>44927</v>
      </c>
      <c r="F720" s="31">
        <v>27</v>
      </c>
      <c r="G720" s="13">
        <v>2</v>
      </c>
      <c r="H720" s="32" t="s">
        <v>110</v>
      </c>
      <c r="I720" s="31">
        <v>28</v>
      </c>
      <c r="J720" s="32" t="s">
        <v>112</v>
      </c>
      <c r="K720" s="56">
        <v>18</v>
      </c>
      <c r="L720" s="56" t="s">
        <v>119</v>
      </c>
      <c r="M720" s="56">
        <v>22</v>
      </c>
      <c r="N720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720" s="13" t="str">
        <f>CONCATENATE("F","$",Таблица_основная[[#This Row],[Первая строка массива]])</f>
        <v>F$706</v>
      </c>
      <c r="P720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20" s="13">
        <f t="shared" si="44"/>
        <v>706</v>
      </c>
      <c r="R720" s="13">
        <f>Таблица_основная[[#This Row],[Первая строка массива]]+15</f>
        <v>721</v>
      </c>
    </row>
    <row r="721" spans="1:18" x14ac:dyDescent="0.2">
      <c r="A721" s="13">
        <v>2128</v>
      </c>
      <c r="B721" s="28">
        <v>1076</v>
      </c>
      <c r="C721" s="27" t="s">
        <v>149</v>
      </c>
      <c r="D721" s="29" t="s">
        <v>49</v>
      </c>
      <c r="E721" s="30">
        <v>44927</v>
      </c>
      <c r="F721" s="31">
        <v>17</v>
      </c>
      <c r="G721" s="13">
        <v>7</v>
      </c>
      <c r="H721" s="32" t="s">
        <v>110</v>
      </c>
      <c r="I721" s="31">
        <v>28</v>
      </c>
      <c r="J721" s="32" t="s">
        <v>112</v>
      </c>
      <c r="K721" s="56">
        <v>18</v>
      </c>
      <c r="L721" s="56" t="s">
        <v>119</v>
      </c>
      <c r="M721" s="56"/>
      <c r="N721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721" s="13" t="str">
        <f>CONCATENATE("F","$",Таблица_основная[[#This Row],[Первая строка массива]])</f>
        <v>F$706</v>
      </c>
      <c r="P721" s="13" t="str">
        <f>CONCATENATE("F","$",Таблица_основная[[#This Row],[Первая строка массива]],":","F","$",Таблица_основная[[#This Row],[Последняя строка моссива]])</f>
        <v>F$706:F$721</v>
      </c>
      <c r="Q721" s="13">
        <f t="shared" si="44"/>
        <v>706</v>
      </c>
      <c r="R721" s="13">
        <f>Таблица_основная[[#This Row],[Первая строка массива]]+15</f>
        <v>721</v>
      </c>
    </row>
    <row r="722" spans="1:18" x14ac:dyDescent="0.2">
      <c r="A722" s="13">
        <v>2157</v>
      </c>
      <c r="B722" s="28">
        <v>807</v>
      </c>
      <c r="C722" s="27" t="s">
        <v>134</v>
      </c>
      <c r="D722" s="29" t="s">
        <v>68</v>
      </c>
      <c r="E722" s="30">
        <v>44927</v>
      </c>
      <c r="F722" s="4"/>
      <c r="G722" s="4"/>
      <c r="H722" s="32" t="s">
        <v>110</v>
      </c>
      <c r="I722" s="31"/>
      <c r="J722" s="32" t="s">
        <v>112</v>
      </c>
      <c r="K722" s="56"/>
      <c r="L722" s="56" t="s">
        <v>119</v>
      </c>
      <c r="M722" s="56"/>
      <c r="N72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22" s="13" t="str">
        <f>CONCATENATE("F","$",Таблица_основная[[#This Row],[Первая строка массива]])</f>
        <v>F$722</v>
      </c>
      <c r="P722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22" s="63">
        <f>ROW()</f>
        <v>722</v>
      </c>
      <c r="R722" s="13">
        <f>Таблица_основная[[#This Row],[Первая строка массива]]+15</f>
        <v>737</v>
      </c>
    </row>
    <row r="723" spans="1:18" x14ac:dyDescent="0.2">
      <c r="A723" s="13">
        <v>2158</v>
      </c>
      <c r="B723" s="28">
        <v>825</v>
      </c>
      <c r="C723" s="27" t="s">
        <v>135</v>
      </c>
      <c r="D723" s="29" t="s">
        <v>68</v>
      </c>
      <c r="E723" s="30">
        <v>44927</v>
      </c>
      <c r="F723" s="4"/>
      <c r="G723" s="4"/>
      <c r="H723" s="32" t="s">
        <v>110</v>
      </c>
      <c r="I723" s="31"/>
      <c r="J723" s="32" t="s">
        <v>112</v>
      </c>
      <c r="K723" s="56"/>
      <c r="L723" s="56" t="s">
        <v>119</v>
      </c>
      <c r="M723" s="56"/>
      <c r="N72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23" s="13" t="str">
        <f>CONCATENATE("F","$",Таблица_основная[[#This Row],[Первая строка массива]])</f>
        <v>F$722</v>
      </c>
      <c r="P723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23" s="13">
        <f t="shared" ref="Q723:Q737" si="45">Q722</f>
        <v>722</v>
      </c>
      <c r="R723" s="13">
        <f>Таблица_основная[[#This Row],[Первая строка массива]]+15</f>
        <v>737</v>
      </c>
    </row>
    <row r="724" spans="1:18" x14ac:dyDescent="0.2">
      <c r="A724" s="13">
        <v>2159</v>
      </c>
      <c r="B724" s="28">
        <v>843</v>
      </c>
      <c r="C724" s="27" t="s">
        <v>136</v>
      </c>
      <c r="D724" s="29" t="s">
        <v>68</v>
      </c>
      <c r="E724" s="30">
        <v>44927</v>
      </c>
      <c r="F724" s="4"/>
      <c r="G724" s="4"/>
      <c r="H724" s="32" t="s">
        <v>110</v>
      </c>
      <c r="I724" s="31"/>
      <c r="J724" s="32" t="s">
        <v>112</v>
      </c>
      <c r="K724" s="56"/>
      <c r="L724" s="56" t="s">
        <v>119</v>
      </c>
      <c r="M724" s="56"/>
      <c r="N72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24" s="13" t="str">
        <f>CONCATENATE("F","$",Таблица_основная[[#This Row],[Первая строка массива]])</f>
        <v>F$722</v>
      </c>
      <c r="P724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24" s="13">
        <f t="shared" si="45"/>
        <v>722</v>
      </c>
      <c r="R724" s="13">
        <f>Таблица_основная[[#This Row],[Первая строка массива]]+15</f>
        <v>737</v>
      </c>
    </row>
    <row r="725" spans="1:18" x14ac:dyDescent="0.2">
      <c r="A725" s="13">
        <v>2160</v>
      </c>
      <c r="B725" s="28">
        <v>861</v>
      </c>
      <c r="C725" s="27" t="s">
        <v>137</v>
      </c>
      <c r="D725" s="29" t="s">
        <v>68</v>
      </c>
      <c r="E725" s="30">
        <v>44927</v>
      </c>
      <c r="F725" s="4"/>
      <c r="G725" s="4"/>
      <c r="H725" s="32" t="s">
        <v>110</v>
      </c>
      <c r="I725" s="31"/>
      <c r="J725" s="32" t="s">
        <v>112</v>
      </c>
      <c r="K725" s="56"/>
      <c r="L725" s="56" t="s">
        <v>119</v>
      </c>
      <c r="M725" s="56"/>
      <c r="N72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25" s="13" t="str">
        <f>CONCATENATE("F","$",Таблица_основная[[#This Row],[Первая строка массива]])</f>
        <v>F$722</v>
      </c>
      <c r="P725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25" s="13">
        <f t="shared" si="45"/>
        <v>722</v>
      </c>
      <c r="R725" s="13">
        <f>Таблица_основная[[#This Row],[Первая строка массива]]+15</f>
        <v>737</v>
      </c>
    </row>
    <row r="726" spans="1:18" x14ac:dyDescent="0.2">
      <c r="A726" s="13">
        <v>2161</v>
      </c>
      <c r="B726" s="28">
        <v>879</v>
      </c>
      <c r="C726" s="27" t="s">
        <v>138</v>
      </c>
      <c r="D726" s="29" t="s">
        <v>68</v>
      </c>
      <c r="E726" s="30">
        <v>44927</v>
      </c>
      <c r="F726" s="4"/>
      <c r="G726" s="4"/>
      <c r="H726" s="32" t="s">
        <v>110</v>
      </c>
      <c r="I726" s="31"/>
      <c r="J726" s="32" t="s">
        <v>112</v>
      </c>
      <c r="K726" s="56"/>
      <c r="L726" s="56" t="s">
        <v>119</v>
      </c>
      <c r="M726" s="56"/>
      <c r="N72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26" s="13" t="str">
        <f>CONCATENATE("F","$",Таблица_основная[[#This Row],[Первая строка массива]])</f>
        <v>F$722</v>
      </c>
      <c r="P726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26" s="13">
        <f t="shared" si="45"/>
        <v>722</v>
      </c>
      <c r="R726" s="13">
        <f>Таблица_основная[[#This Row],[Первая строка массива]]+15</f>
        <v>737</v>
      </c>
    </row>
    <row r="727" spans="1:18" x14ac:dyDescent="0.2">
      <c r="A727" s="13">
        <v>2162</v>
      </c>
      <c r="B727" s="28">
        <v>897</v>
      </c>
      <c r="C727" s="27" t="s">
        <v>139</v>
      </c>
      <c r="D727" s="29" t="s">
        <v>68</v>
      </c>
      <c r="E727" s="30">
        <v>44927</v>
      </c>
      <c r="F727" s="4"/>
      <c r="G727" s="4"/>
      <c r="H727" s="32" t="s">
        <v>110</v>
      </c>
      <c r="I727" s="31"/>
      <c r="J727" s="32" t="s">
        <v>112</v>
      </c>
      <c r="K727" s="56"/>
      <c r="L727" s="56" t="s">
        <v>119</v>
      </c>
      <c r="M727" s="56"/>
      <c r="N72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27" s="13" t="str">
        <f>CONCATENATE("F","$",Таблица_основная[[#This Row],[Первая строка массива]])</f>
        <v>F$722</v>
      </c>
      <c r="P727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27" s="13">
        <f t="shared" si="45"/>
        <v>722</v>
      </c>
      <c r="R727" s="13">
        <f>Таблица_основная[[#This Row],[Первая строка массива]]+15</f>
        <v>737</v>
      </c>
    </row>
    <row r="728" spans="1:18" x14ac:dyDescent="0.2">
      <c r="A728" s="13">
        <v>2163</v>
      </c>
      <c r="B728" s="28">
        <v>915</v>
      </c>
      <c r="C728" s="27" t="s">
        <v>140</v>
      </c>
      <c r="D728" s="29" t="s">
        <v>68</v>
      </c>
      <c r="E728" s="30">
        <v>44927</v>
      </c>
      <c r="F728" s="4"/>
      <c r="G728" s="4"/>
      <c r="H728" s="32" t="s">
        <v>110</v>
      </c>
      <c r="I728" s="31"/>
      <c r="J728" s="32" t="s">
        <v>112</v>
      </c>
      <c r="K728" s="56"/>
      <c r="L728" s="56" t="s">
        <v>119</v>
      </c>
      <c r="M728" s="56"/>
      <c r="N72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28" s="13" t="str">
        <f>CONCATENATE("F","$",Таблица_основная[[#This Row],[Первая строка массива]])</f>
        <v>F$722</v>
      </c>
      <c r="P728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28" s="13">
        <f t="shared" si="45"/>
        <v>722</v>
      </c>
      <c r="R728" s="13">
        <f>Таблица_основная[[#This Row],[Первая строка массива]]+15</f>
        <v>737</v>
      </c>
    </row>
    <row r="729" spans="1:18" x14ac:dyDescent="0.2">
      <c r="A729" s="13">
        <v>2164</v>
      </c>
      <c r="B729" s="28">
        <v>933</v>
      </c>
      <c r="C729" s="27" t="s">
        <v>141</v>
      </c>
      <c r="D729" s="29" t="s">
        <v>68</v>
      </c>
      <c r="E729" s="30">
        <v>44927</v>
      </c>
      <c r="F729" s="4"/>
      <c r="G729" s="4"/>
      <c r="H729" s="32" t="s">
        <v>110</v>
      </c>
      <c r="I729" s="31"/>
      <c r="J729" s="32" t="s">
        <v>112</v>
      </c>
      <c r="K729" s="56"/>
      <c r="L729" s="56" t="s">
        <v>119</v>
      </c>
      <c r="M729" s="56"/>
      <c r="N72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29" s="13" t="str">
        <f>CONCATENATE("F","$",Таблица_основная[[#This Row],[Первая строка массива]])</f>
        <v>F$722</v>
      </c>
      <c r="P729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29" s="13">
        <f t="shared" si="45"/>
        <v>722</v>
      </c>
      <c r="R729" s="13">
        <f>Таблица_основная[[#This Row],[Первая строка массива]]+15</f>
        <v>737</v>
      </c>
    </row>
    <row r="730" spans="1:18" x14ac:dyDescent="0.2">
      <c r="A730" s="13">
        <v>2165</v>
      </c>
      <c r="B730" s="28">
        <v>951</v>
      </c>
      <c r="C730" s="27" t="s">
        <v>142</v>
      </c>
      <c r="D730" s="29" t="s">
        <v>68</v>
      </c>
      <c r="E730" s="30">
        <v>44927</v>
      </c>
      <c r="F730" s="4"/>
      <c r="G730" s="4"/>
      <c r="H730" s="32" t="s">
        <v>110</v>
      </c>
      <c r="I730" s="31"/>
      <c r="J730" s="32" t="s">
        <v>112</v>
      </c>
      <c r="K730" s="56"/>
      <c r="L730" s="56" t="s">
        <v>119</v>
      </c>
      <c r="M730" s="56"/>
      <c r="N73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30" s="13" t="str">
        <f>CONCATENATE("F","$",Таблица_основная[[#This Row],[Первая строка массива]])</f>
        <v>F$722</v>
      </c>
      <c r="P730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30" s="13">
        <f t="shared" si="45"/>
        <v>722</v>
      </c>
      <c r="R730" s="13">
        <f>Таблица_основная[[#This Row],[Первая строка массива]]+15</f>
        <v>737</v>
      </c>
    </row>
    <row r="731" spans="1:18" x14ac:dyDescent="0.2">
      <c r="A731" s="13">
        <v>2166</v>
      </c>
      <c r="B731" s="28">
        <v>969</v>
      </c>
      <c r="C731" s="27" t="s">
        <v>143</v>
      </c>
      <c r="D731" s="29" t="s">
        <v>68</v>
      </c>
      <c r="E731" s="30">
        <v>44927</v>
      </c>
      <c r="F731" s="4"/>
      <c r="G731" s="4"/>
      <c r="H731" s="32" t="s">
        <v>110</v>
      </c>
      <c r="I731" s="31"/>
      <c r="J731" s="32" t="s">
        <v>112</v>
      </c>
      <c r="K731" s="56"/>
      <c r="L731" s="56" t="s">
        <v>119</v>
      </c>
      <c r="M731" s="56"/>
      <c r="N73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31" s="13" t="str">
        <f>CONCATENATE("F","$",Таблица_основная[[#This Row],[Первая строка массива]])</f>
        <v>F$722</v>
      </c>
      <c r="P731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31" s="13">
        <f t="shared" si="45"/>
        <v>722</v>
      </c>
      <c r="R731" s="13">
        <f>Таблица_основная[[#This Row],[Первая строка массива]]+15</f>
        <v>737</v>
      </c>
    </row>
    <row r="732" spans="1:18" x14ac:dyDescent="0.2">
      <c r="A732" s="13">
        <v>2167</v>
      </c>
      <c r="B732" s="28">
        <v>987</v>
      </c>
      <c r="C732" s="27" t="s">
        <v>144</v>
      </c>
      <c r="D732" s="29" t="s">
        <v>68</v>
      </c>
      <c r="E732" s="30">
        <v>44927</v>
      </c>
      <c r="F732" s="4"/>
      <c r="G732" s="4"/>
      <c r="H732" s="32" t="s">
        <v>110</v>
      </c>
      <c r="I732" s="31"/>
      <c r="J732" s="32" t="s">
        <v>112</v>
      </c>
      <c r="K732" s="56"/>
      <c r="L732" s="56" t="s">
        <v>119</v>
      </c>
      <c r="M732" s="56"/>
      <c r="N73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32" s="13" t="str">
        <f>CONCATENATE("F","$",Таблица_основная[[#This Row],[Первая строка массива]])</f>
        <v>F$722</v>
      </c>
      <c r="P732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32" s="13">
        <f t="shared" si="45"/>
        <v>722</v>
      </c>
      <c r="R732" s="13">
        <f>Таблица_основная[[#This Row],[Первая строка массива]]+15</f>
        <v>737</v>
      </c>
    </row>
    <row r="733" spans="1:18" x14ac:dyDescent="0.2">
      <c r="A733" s="13">
        <v>2168</v>
      </c>
      <c r="B733" s="28">
        <v>1005</v>
      </c>
      <c r="C733" s="27" t="s">
        <v>145</v>
      </c>
      <c r="D733" s="29" t="s">
        <v>68</v>
      </c>
      <c r="E733" s="30">
        <v>44927</v>
      </c>
      <c r="F733" s="4"/>
      <c r="G733" s="4"/>
      <c r="H733" s="32" t="s">
        <v>110</v>
      </c>
      <c r="I733" s="31"/>
      <c r="J733" s="32" t="s">
        <v>112</v>
      </c>
      <c r="K733" s="56"/>
      <c r="L733" s="56" t="s">
        <v>119</v>
      </c>
      <c r="M733" s="56"/>
      <c r="N73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33" s="13" t="str">
        <f>CONCATENATE("F","$",Таблица_основная[[#This Row],[Первая строка массива]])</f>
        <v>F$722</v>
      </c>
      <c r="P733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33" s="13">
        <f t="shared" si="45"/>
        <v>722</v>
      </c>
      <c r="R733" s="13">
        <f>Таблица_основная[[#This Row],[Первая строка массива]]+15</f>
        <v>737</v>
      </c>
    </row>
    <row r="734" spans="1:18" x14ac:dyDescent="0.2">
      <c r="A734" s="13">
        <v>2169</v>
      </c>
      <c r="B734" s="28">
        <v>1023</v>
      </c>
      <c r="C734" s="27" t="s">
        <v>146</v>
      </c>
      <c r="D734" s="29" t="s">
        <v>68</v>
      </c>
      <c r="E734" s="30">
        <v>44927</v>
      </c>
      <c r="F734" s="4"/>
      <c r="G734" s="4"/>
      <c r="H734" s="32" t="s">
        <v>110</v>
      </c>
      <c r="I734" s="31"/>
      <c r="J734" s="32" t="s">
        <v>112</v>
      </c>
      <c r="K734" s="56"/>
      <c r="L734" s="56" t="s">
        <v>119</v>
      </c>
      <c r="M734" s="56"/>
      <c r="N73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34" s="13" t="str">
        <f>CONCATENATE("F","$",Таблица_основная[[#This Row],[Первая строка массива]])</f>
        <v>F$722</v>
      </c>
      <c r="P734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34" s="13">
        <f t="shared" si="45"/>
        <v>722</v>
      </c>
      <c r="R734" s="13">
        <f>Таблица_основная[[#This Row],[Первая строка массива]]+15</f>
        <v>737</v>
      </c>
    </row>
    <row r="735" spans="1:18" x14ac:dyDescent="0.2">
      <c r="A735" s="13">
        <v>2170</v>
      </c>
      <c r="B735" s="28">
        <v>1041</v>
      </c>
      <c r="C735" s="27" t="s">
        <v>147</v>
      </c>
      <c r="D735" s="29" t="s">
        <v>68</v>
      </c>
      <c r="E735" s="30">
        <v>44927</v>
      </c>
      <c r="F735" s="4"/>
      <c r="G735" s="4"/>
      <c r="H735" s="32" t="s">
        <v>110</v>
      </c>
      <c r="I735" s="31"/>
      <c r="J735" s="32" t="s">
        <v>112</v>
      </c>
      <c r="K735" s="56"/>
      <c r="L735" s="56" t="s">
        <v>119</v>
      </c>
      <c r="M735" s="56"/>
      <c r="N73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35" s="13" t="str">
        <f>CONCATENATE("F","$",Таблица_основная[[#This Row],[Первая строка массива]])</f>
        <v>F$722</v>
      </c>
      <c r="P735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35" s="13">
        <f t="shared" si="45"/>
        <v>722</v>
      </c>
      <c r="R735" s="13">
        <f>Таблица_основная[[#This Row],[Первая строка массива]]+15</f>
        <v>737</v>
      </c>
    </row>
    <row r="736" spans="1:18" x14ac:dyDescent="0.2">
      <c r="A736" s="13">
        <v>2171</v>
      </c>
      <c r="B736" s="28">
        <v>1059</v>
      </c>
      <c r="C736" s="27" t="s">
        <v>148</v>
      </c>
      <c r="D736" s="29" t="s">
        <v>68</v>
      </c>
      <c r="E736" s="30">
        <v>44927</v>
      </c>
      <c r="F736" s="4"/>
      <c r="G736" s="4"/>
      <c r="H736" s="32" t="s">
        <v>110</v>
      </c>
      <c r="I736" s="31"/>
      <c r="J736" s="32" t="s">
        <v>112</v>
      </c>
      <c r="K736" s="56"/>
      <c r="L736" s="56" t="s">
        <v>119</v>
      </c>
      <c r="M736" s="56"/>
      <c r="N73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36" s="13" t="str">
        <f>CONCATENATE("F","$",Таблица_основная[[#This Row],[Первая строка массива]])</f>
        <v>F$722</v>
      </c>
      <c r="P736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36" s="13">
        <f t="shared" si="45"/>
        <v>722</v>
      </c>
      <c r="R736" s="13">
        <f>Таблица_основная[[#This Row],[Первая строка массива]]+15</f>
        <v>737</v>
      </c>
    </row>
    <row r="737" spans="1:18" x14ac:dyDescent="0.2">
      <c r="A737" s="13">
        <v>2172</v>
      </c>
      <c r="B737" s="28">
        <v>1077</v>
      </c>
      <c r="C737" s="27" t="s">
        <v>149</v>
      </c>
      <c r="D737" s="29" t="s">
        <v>68</v>
      </c>
      <c r="E737" s="30">
        <v>44927</v>
      </c>
      <c r="F737" s="4"/>
      <c r="G737" s="4"/>
      <c r="H737" s="32" t="s">
        <v>110</v>
      </c>
      <c r="I737" s="31"/>
      <c r="J737" s="32" t="s">
        <v>112</v>
      </c>
      <c r="K737" s="56"/>
      <c r="L737" s="56" t="s">
        <v>119</v>
      </c>
      <c r="M737" s="56"/>
      <c r="N73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37" s="13" t="str">
        <f>CONCATENATE("F","$",Таблица_основная[[#This Row],[Первая строка массива]])</f>
        <v>F$722</v>
      </c>
      <c r="P737" s="13" t="str">
        <f>CONCATENATE("F","$",Таблица_основная[[#This Row],[Первая строка массива]],":","F","$",Таблица_основная[[#This Row],[Последняя строка моссива]])</f>
        <v>F$722:F$737</v>
      </c>
      <c r="Q737" s="13">
        <f t="shared" si="45"/>
        <v>722</v>
      </c>
      <c r="R737" s="13">
        <f>Таблица_основная[[#This Row],[Первая строка массива]]+15</f>
        <v>737</v>
      </c>
    </row>
    <row r="738" spans="1:18" x14ac:dyDescent="0.2">
      <c r="A738" s="13">
        <v>2201</v>
      </c>
      <c r="B738" s="28">
        <v>801</v>
      </c>
      <c r="C738" s="27" t="s">
        <v>134</v>
      </c>
      <c r="D738" s="29" t="s">
        <v>51</v>
      </c>
      <c r="E738" s="30">
        <v>44927</v>
      </c>
      <c r="F738" s="31"/>
      <c r="G738" s="4"/>
      <c r="H738" s="32" t="s">
        <v>110</v>
      </c>
      <c r="I738" s="31"/>
      <c r="J738" s="32" t="s">
        <v>112</v>
      </c>
      <c r="K738" s="56"/>
      <c r="L738" s="56" t="s">
        <v>119</v>
      </c>
      <c r="M738" s="56"/>
      <c r="N73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38" s="13" t="str">
        <f>CONCATENATE("F","$",Таблица_основная[[#This Row],[Первая строка массива]])</f>
        <v>F$738</v>
      </c>
      <c r="P738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38" s="63">
        <f>ROW()</f>
        <v>738</v>
      </c>
      <c r="R738" s="13">
        <f>Таблица_основная[[#This Row],[Первая строка массива]]+15</f>
        <v>753</v>
      </c>
    </row>
    <row r="739" spans="1:18" x14ac:dyDescent="0.2">
      <c r="A739" s="13">
        <v>2202</v>
      </c>
      <c r="B739" s="28">
        <v>819</v>
      </c>
      <c r="C739" s="27" t="s">
        <v>135</v>
      </c>
      <c r="D739" s="29" t="s">
        <v>51</v>
      </c>
      <c r="E739" s="30">
        <v>44927</v>
      </c>
      <c r="F739" s="31"/>
      <c r="G739" s="4"/>
      <c r="H739" s="32" t="s">
        <v>110</v>
      </c>
      <c r="I739" s="31"/>
      <c r="J739" s="32" t="s">
        <v>112</v>
      </c>
      <c r="K739" s="56"/>
      <c r="L739" s="56" t="s">
        <v>119</v>
      </c>
      <c r="M739" s="56"/>
      <c r="N73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39" s="13" t="str">
        <f>CONCATENATE("F","$",Таблица_основная[[#This Row],[Первая строка массива]])</f>
        <v>F$738</v>
      </c>
      <c r="P739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39" s="13">
        <f t="shared" ref="Q739:Q753" si="46">Q738</f>
        <v>738</v>
      </c>
      <c r="R739" s="13">
        <f>Таблица_основная[[#This Row],[Первая строка массива]]+15</f>
        <v>753</v>
      </c>
    </row>
    <row r="740" spans="1:18" x14ac:dyDescent="0.2">
      <c r="A740" s="13">
        <v>2203</v>
      </c>
      <c r="B740" s="28">
        <v>837</v>
      </c>
      <c r="C740" s="27" t="s">
        <v>136</v>
      </c>
      <c r="D740" s="29" t="s">
        <v>51</v>
      </c>
      <c r="E740" s="30">
        <v>44927</v>
      </c>
      <c r="F740" s="31"/>
      <c r="G740" s="4"/>
      <c r="H740" s="32" t="s">
        <v>110</v>
      </c>
      <c r="I740" s="31"/>
      <c r="J740" s="32" t="s">
        <v>112</v>
      </c>
      <c r="K740" s="56"/>
      <c r="L740" s="56" t="s">
        <v>119</v>
      </c>
      <c r="M740" s="56"/>
      <c r="N74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40" s="13" t="str">
        <f>CONCATENATE("F","$",Таблица_основная[[#This Row],[Первая строка массива]])</f>
        <v>F$738</v>
      </c>
      <c r="P740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40" s="13">
        <f t="shared" si="46"/>
        <v>738</v>
      </c>
      <c r="R740" s="13">
        <f>Таблица_основная[[#This Row],[Первая строка массива]]+15</f>
        <v>753</v>
      </c>
    </row>
    <row r="741" spans="1:18" x14ac:dyDescent="0.2">
      <c r="A741" s="13">
        <v>2204</v>
      </c>
      <c r="B741" s="28">
        <v>855</v>
      </c>
      <c r="C741" s="27" t="s">
        <v>137</v>
      </c>
      <c r="D741" s="29" t="s">
        <v>51</v>
      </c>
      <c r="E741" s="30">
        <v>44927</v>
      </c>
      <c r="F741" s="31"/>
      <c r="G741" s="4"/>
      <c r="H741" s="32" t="s">
        <v>110</v>
      </c>
      <c r="I741" s="31"/>
      <c r="J741" s="32" t="s">
        <v>112</v>
      </c>
      <c r="K741" s="56"/>
      <c r="L741" s="56" t="s">
        <v>119</v>
      </c>
      <c r="M741" s="56"/>
      <c r="N74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41" s="13" t="str">
        <f>CONCATENATE("F","$",Таблица_основная[[#This Row],[Первая строка массива]])</f>
        <v>F$738</v>
      </c>
      <c r="P741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41" s="13">
        <f t="shared" si="46"/>
        <v>738</v>
      </c>
      <c r="R741" s="13">
        <f>Таблица_основная[[#This Row],[Первая строка массива]]+15</f>
        <v>753</v>
      </c>
    </row>
    <row r="742" spans="1:18" x14ac:dyDescent="0.2">
      <c r="A742" s="13">
        <v>2205</v>
      </c>
      <c r="B742" s="28">
        <v>873</v>
      </c>
      <c r="C742" s="27" t="s">
        <v>138</v>
      </c>
      <c r="D742" s="29" t="s">
        <v>51</v>
      </c>
      <c r="E742" s="30">
        <v>44927</v>
      </c>
      <c r="F742" s="31"/>
      <c r="G742" s="4"/>
      <c r="H742" s="32" t="s">
        <v>110</v>
      </c>
      <c r="I742" s="31"/>
      <c r="J742" s="32" t="s">
        <v>112</v>
      </c>
      <c r="K742" s="56"/>
      <c r="L742" s="56" t="s">
        <v>119</v>
      </c>
      <c r="M742" s="56"/>
      <c r="N74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42" s="13" t="str">
        <f>CONCATENATE("F","$",Таблица_основная[[#This Row],[Первая строка массива]])</f>
        <v>F$738</v>
      </c>
      <c r="P742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42" s="13">
        <f t="shared" si="46"/>
        <v>738</v>
      </c>
      <c r="R742" s="13">
        <f>Таблица_основная[[#This Row],[Первая строка массива]]+15</f>
        <v>753</v>
      </c>
    </row>
    <row r="743" spans="1:18" x14ac:dyDescent="0.2">
      <c r="A743" s="13">
        <v>2206</v>
      </c>
      <c r="B743" s="28">
        <v>891</v>
      </c>
      <c r="C743" s="27" t="s">
        <v>139</v>
      </c>
      <c r="D743" s="29" t="s">
        <v>51</v>
      </c>
      <c r="E743" s="30">
        <v>44927</v>
      </c>
      <c r="F743" s="31"/>
      <c r="G743" s="4"/>
      <c r="H743" s="32" t="s">
        <v>110</v>
      </c>
      <c r="I743" s="31"/>
      <c r="J743" s="32" t="s">
        <v>112</v>
      </c>
      <c r="K743" s="56"/>
      <c r="L743" s="56" t="s">
        <v>119</v>
      </c>
      <c r="M743" s="56"/>
      <c r="N74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43" s="13" t="str">
        <f>CONCATENATE("F","$",Таблица_основная[[#This Row],[Первая строка массива]])</f>
        <v>F$738</v>
      </c>
      <c r="P743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43" s="13">
        <f t="shared" si="46"/>
        <v>738</v>
      </c>
      <c r="R743" s="13">
        <f>Таблица_основная[[#This Row],[Первая строка массива]]+15</f>
        <v>753</v>
      </c>
    </row>
    <row r="744" spans="1:18" x14ac:dyDescent="0.2">
      <c r="A744" s="13">
        <v>2207</v>
      </c>
      <c r="B744" s="28">
        <v>909</v>
      </c>
      <c r="C744" s="27" t="s">
        <v>140</v>
      </c>
      <c r="D744" s="29" t="s">
        <v>51</v>
      </c>
      <c r="E744" s="30">
        <v>44927</v>
      </c>
      <c r="F744" s="31"/>
      <c r="G744" s="4"/>
      <c r="H744" s="32" t="s">
        <v>110</v>
      </c>
      <c r="I744" s="31"/>
      <c r="J744" s="32" t="s">
        <v>112</v>
      </c>
      <c r="K744" s="56"/>
      <c r="L744" s="56" t="s">
        <v>119</v>
      </c>
      <c r="M744" s="56"/>
      <c r="N74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44" s="13" t="str">
        <f>CONCATENATE("F","$",Таблица_основная[[#This Row],[Первая строка массива]])</f>
        <v>F$738</v>
      </c>
      <c r="P744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44" s="13">
        <f t="shared" si="46"/>
        <v>738</v>
      </c>
      <c r="R744" s="13">
        <f>Таблица_основная[[#This Row],[Первая строка массива]]+15</f>
        <v>753</v>
      </c>
    </row>
    <row r="745" spans="1:18" x14ac:dyDescent="0.2">
      <c r="A745" s="13">
        <v>2208</v>
      </c>
      <c r="B745" s="28">
        <v>927</v>
      </c>
      <c r="C745" s="27" t="s">
        <v>141</v>
      </c>
      <c r="D745" s="29" t="s">
        <v>51</v>
      </c>
      <c r="E745" s="30">
        <v>44927</v>
      </c>
      <c r="F745" s="31"/>
      <c r="G745" s="4"/>
      <c r="H745" s="32" t="s">
        <v>110</v>
      </c>
      <c r="I745" s="31"/>
      <c r="J745" s="32" t="s">
        <v>112</v>
      </c>
      <c r="K745" s="56"/>
      <c r="L745" s="56" t="s">
        <v>119</v>
      </c>
      <c r="M745" s="56"/>
      <c r="N74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45" s="13" t="str">
        <f>CONCATENATE("F","$",Таблица_основная[[#This Row],[Первая строка массива]])</f>
        <v>F$738</v>
      </c>
      <c r="P745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45" s="13">
        <f t="shared" si="46"/>
        <v>738</v>
      </c>
      <c r="R745" s="13">
        <f>Таблица_основная[[#This Row],[Первая строка массива]]+15</f>
        <v>753</v>
      </c>
    </row>
    <row r="746" spans="1:18" x14ac:dyDescent="0.2">
      <c r="A746" s="13">
        <v>2209</v>
      </c>
      <c r="B746" s="28">
        <v>945</v>
      </c>
      <c r="C746" s="27" t="s">
        <v>142</v>
      </c>
      <c r="D746" s="29" t="s">
        <v>51</v>
      </c>
      <c r="E746" s="30">
        <v>44927</v>
      </c>
      <c r="F746" s="31"/>
      <c r="G746" s="4"/>
      <c r="H746" s="32" t="s">
        <v>110</v>
      </c>
      <c r="I746" s="31"/>
      <c r="J746" s="32" t="s">
        <v>112</v>
      </c>
      <c r="K746" s="56"/>
      <c r="L746" s="56" t="s">
        <v>119</v>
      </c>
      <c r="M746" s="56"/>
      <c r="N74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46" s="13" t="str">
        <f>CONCATENATE("F","$",Таблица_основная[[#This Row],[Первая строка массива]])</f>
        <v>F$738</v>
      </c>
      <c r="P746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46" s="13">
        <f t="shared" si="46"/>
        <v>738</v>
      </c>
      <c r="R746" s="13">
        <f>Таблица_основная[[#This Row],[Первая строка массива]]+15</f>
        <v>753</v>
      </c>
    </row>
    <row r="747" spans="1:18" x14ac:dyDescent="0.2">
      <c r="A747" s="13">
        <v>2210</v>
      </c>
      <c r="B747" s="28">
        <v>963</v>
      </c>
      <c r="C747" s="27" t="s">
        <v>143</v>
      </c>
      <c r="D747" s="29" t="s">
        <v>51</v>
      </c>
      <c r="E747" s="30">
        <v>44927</v>
      </c>
      <c r="F747" s="31"/>
      <c r="G747" s="4"/>
      <c r="H747" s="32" t="s">
        <v>110</v>
      </c>
      <c r="I747" s="31"/>
      <c r="J747" s="32" t="s">
        <v>112</v>
      </c>
      <c r="K747" s="56"/>
      <c r="L747" s="56" t="s">
        <v>119</v>
      </c>
      <c r="M747" s="56"/>
      <c r="N74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47" s="13" t="str">
        <f>CONCATENATE("F","$",Таблица_основная[[#This Row],[Первая строка массива]])</f>
        <v>F$738</v>
      </c>
      <c r="P747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47" s="13">
        <f t="shared" si="46"/>
        <v>738</v>
      </c>
      <c r="R747" s="13">
        <f>Таблица_основная[[#This Row],[Первая строка массива]]+15</f>
        <v>753</v>
      </c>
    </row>
    <row r="748" spans="1:18" x14ac:dyDescent="0.2">
      <c r="A748" s="13">
        <v>2211</v>
      </c>
      <c r="B748" s="28">
        <v>981</v>
      </c>
      <c r="C748" s="27" t="s">
        <v>144</v>
      </c>
      <c r="D748" s="29" t="s">
        <v>51</v>
      </c>
      <c r="E748" s="30">
        <v>44927</v>
      </c>
      <c r="F748" s="31"/>
      <c r="G748" s="4"/>
      <c r="H748" s="32" t="s">
        <v>110</v>
      </c>
      <c r="I748" s="31"/>
      <c r="J748" s="32" t="s">
        <v>112</v>
      </c>
      <c r="K748" s="56"/>
      <c r="L748" s="56" t="s">
        <v>119</v>
      </c>
      <c r="M748" s="56"/>
      <c r="N74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48" s="13" t="str">
        <f>CONCATENATE("F","$",Таблица_основная[[#This Row],[Первая строка массива]])</f>
        <v>F$738</v>
      </c>
      <c r="P748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48" s="13">
        <f t="shared" si="46"/>
        <v>738</v>
      </c>
      <c r="R748" s="13">
        <f>Таблица_основная[[#This Row],[Первая строка массива]]+15</f>
        <v>753</v>
      </c>
    </row>
    <row r="749" spans="1:18" x14ac:dyDescent="0.2">
      <c r="A749" s="13">
        <v>2212</v>
      </c>
      <c r="B749" s="28">
        <v>999</v>
      </c>
      <c r="C749" s="27" t="s">
        <v>145</v>
      </c>
      <c r="D749" s="29" t="s">
        <v>51</v>
      </c>
      <c r="E749" s="30">
        <v>44927</v>
      </c>
      <c r="F749" s="31"/>
      <c r="G749" s="4"/>
      <c r="H749" s="32" t="s">
        <v>110</v>
      </c>
      <c r="I749" s="31"/>
      <c r="J749" s="32" t="s">
        <v>112</v>
      </c>
      <c r="K749" s="56"/>
      <c r="L749" s="56" t="s">
        <v>119</v>
      </c>
      <c r="M749" s="56"/>
      <c r="N74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49" s="13" t="str">
        <f>CONCATENATE("F","$",Таблица_основная[[#This Row],[Первая строка массива]])</f>
        <v>F$738</v>
      </c>
      <c r="P749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49" s="13">
        <f t="shared" si="46"/>
        <v>738</v>
      </c>
      <c r="R749" s="13">
        <f>Таблица_основная[[#This Row],[Первая строка массива]]+15</f>
        <v>753</v>
      </c>
    </row>
    <row r="750" spans="1:18" x14ac:dyDescent="0.2">
      <c r="A750" s="13">
        <v>2213</v>
      </c>
      <c r="B750" s="28">
        <v>1017</v>
      </c>
      <c r="C750" s="27" t="s">
        <v>146</v>
      </c>
      <c r="D750" s="29" t="s">
        <v>51</v>
      </c>
      <c r="E750" s="30">
        <v>44927</v>
      </c>
      <c r="F750" s="31"/>
      <c r="G750" s="4"/>
      <c r="H750" s="32" t="s">
        <v>110</v>
      </c>
      <c r="I750" s="31"/>
      <c r="J750" s="32" t="s">
        <v>112</v>
      </c>
      <c r="K750" s="56"/>
      <c r="L750" s="56" t="s">
        <v>119</v>
      </c>
      <c r="M750" s="56"/>
      <c r="N75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50" s="13" t="str">
        <f>CONCATENATE("F","$",Таблица_основная[[#This Row],[Первая строка массива]])</f>
        <v>F$738</v>
      </c>
      <c r="P750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50" s="13">
        <f t="shared" si="46"/>
        <v>738</v>
      </c>
      <c r="R750" s="13">
        <f>Таблица_основная[[#This Row],[Первая строка массива]]+15</f>
        <v>753</v>
      </c>
    </row>
    <row r="751" spans="1:18" x14ac:dyDescent="0.2">
      <c r="A751" s="13">
        <v>2214</v>
      </c>
      <c r="B751" s="28">
        <v>1035</v>
      </c>
      <c r="C751" s="27" t="s">
        <v>147</v>
      </c>
      <c r="D751" s="29" t="s">
        <v>51</v>
      </c>
      <c r="E751" s="30">
        <v>44927</v>
      </c>
      <c r="F751" s="31"/>
      <c r="G751" s="4"/>
      <c r="H751" s="32" t="s">
        <v>110</v>
      </c>
      <c r="I751" s="31"/>
      <c r="J751" s="32" t="s">
        <v>112</v>
      </c>
      <c r="K751" s="56"/>
      <c r="L751" s="56" t="s">
        <v>119</v>
      </c>
      <c r="M751" s="56"/>
      <c r="N75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51" s="13" t="str">
        <f>CONCATENATE("F","$",Таблица_основная[[#This Row],[Первая строка массива]])</f>
        <v>F$738</v>
      </c>
      <c r="P751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51" s="13">
        <f t="shared" si="46"/>
        <v>738</v>
      </c>
      <c r="R751" s="13">
        <f>Таблица_основная[[#This Row],[Первая строка массива]]+15</f>
        <v>753</v>
      </c>
    </row>
    <row r="752" spans="1:18" x14ac:dyDescent="0.2">
      <c r="A752" s="13">
        <v>2215</v>
      </c>
      <c r="B752" s="28">
        <v>1053</v>
      </c>
      <c r="C752" s="27" t="s">
        <v>148</v>
      </c>
      <c r="D752" s="29" t="s">
        <v>51</v>
      </c>
      <c r="E752" s="30">
        <v>44927</v>
      </c>
      <c r="F752" s="31"/>
      <c r="G752" s="4"/>
      <c r="H752" s="32" t="s">
        <v>110</v>
      </c>
      <c r="I752" s="31"/>
      <c r="J752" s="32" t="s">
        <v>112</v>
      </c>
      <c r="K752" s="56"/>
      <c r="L752" s="56" t="s">
        <v>119</v>
      </c>
      <c r="M752" s="56"/>
      <c r="N75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52" s="13" t="str">
        <f>CONCATENATE("F","$",Таблица_основная[[#This Row],[Первая строка массива]])</f>
        <v>F$738</v>
      </c>
      <c r="P752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52" s="13">
        <f t="shared" si="46"/>
        <v>738</v>
      </c>
      <c r="R752" s="13">
        <f>Таблица_основная[[#This Row],[Первая строка массива]]+15</f>
        <v>753</v>
      </c>
    </row>
    <row r="753" spans="1:18" x14ac:dyDescent="0.2">
      <c r="A753" s="13">
        <v>2216</v>
      </c>
      <c r="B753" s="28">
        <v>1071</v>
      </c>
      <c r="C753" s="27" t="s">
        <v>149</v>
      </c>
      <c r="D753" s="29" t="s">
        <v>51</v>
      </c>
      <c r="E753" s="30">
        <v>44927</v>
      </c>
      <c r="F753" s="31"/>
      <c r="G753" s="4"/>
      <c r="H753" s="32" t="s">
        <v>110</v>
      </c>
      <c r="I753" s="31"/>
      <c r="J753" s="32" t="s">
        <v>112</v>
      </c>
      <c r="K753" s="56"/>
      <c r="L753" s="56" t="s">
        <v>119</v>
      </c>
      <c r="M753" s="56"/>
      <c r="N75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53" s="13" t="str">
        <f>CONCATENATE("F","$",Таблица_основная[[#This Row],[Первая строка массива]])</f>
        <v>F$738</v>
      </c>
      <c r="P753" s="13" t="str">
        <f>CONCATENATE("F","$",Таблица_основная[[#This Row],[Первая строка массива]],":","F","$",Таблица_основная[[#This Row],[Последняя строка моссива]])</f>
        <v>F$738:F$753</v>
      </c>
      <c r="Q753" s="13">
        <f t="shared" si="46"/>
        <v>738</v>
      </c>
      <c r="R753" s="13">
        <f>Таблица_основная[[#This Row],[Первая строка массива]]+15</f>
        <v>753</v>
      </c>
    </row>
    <row r="754" spans="1:18" x14ac:dyDescent="0.2">
      <c r="A754" s="13">
        <v>2245</v>
      </c>
      <c r="B754" s="28">
        <v>802</v>
      </c>
      <c r="C754" s="27" t="s">
        <v>134</v>
      </c>
      <c r="D754" s="29" t="s">
        <v>50</v>
      </c>
      <c r="E754" s="30">
        <v>44927</v>
      </c>
      <c r="F754" s="31"/>
      <c r="G754" s="4"/>
      <c r="H754" s="32" t="s">
        <v>110</v>
      </c>
      <c r="I754" s="31"/>
      <c r="J754" s="32" t="s">
        <v>112</v>
      </c>
      <c r="K754" s="56"/>
      <c r="L754" s="56" t="s">
        <v>119</v>
      </c>
      <c r="M754" s="56"/>
      <c r="N75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54" s="13" t="str">
        <f>CONCATENATE("F","$",Таблица_основная[[#This Row],[Первая строка массива]])</f>
        <v>F$754</v>
      </c>
      <c r="P754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54" s="63">
        <f>ROW()</f>
        <v>754</v>
      </c>
      <c r="R754" s="13">
        <f>Таблица_основная[[#This Row],[Первая строка массива]]+15</f>
        <v>769</v>
      </c>
    </row>
    <row r="755" spans="1:18" x14ac:dyDescent="0.2">
      <c r="A755" s="13">
        <v>2246</v>
      </c>
      <c r="B755" s="28">
        <v>820</v>
      </c>
      <c r="C755" s="27" t="s">
        <v>135</v>
      </c>
      <c r="D755" s="29" t="s">
        <v>50</v>
      </c>
      <c r="E755" s="30">
        <v>44927</v>
      </c>
      <c r="F755" s="31"/>
      <c r="G755" s="4"/>
      <c r="H755" s="32" t="s">
        <v>110</v>
      </c>
      <c r="I755" s="31"/>
      <c r="J755" s="32" t="s">
        <v>112</v>
      </c>
      <c r="K755" s="56"/>
      <c r="L755" s="56" t="s">
        <v>119</v>
      </c>
      <c r="M755" s="56"/>
      <c r="N75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55" s="13" t="str">
        <f>CONCATENATE("F","$",Таблица_основная[[#This Row],[Первая строка массива]])</f>
        <v>F$754</v>
      </c>
      <c r="P755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55" s="13">
        <f t="shared" ref="Q755:Q769" si="47">Q754</f>
        <v>754</v>
      </c>
      <c r="R755" s="13">
        <f>Таблица_основная[[#This Row],[Первая строка массива]]+15</f>
        <v>769</v>
      </c>
    </row>
    <row r="756" spans="1:18" x14ac:dyDescent="0.2">
      <c r="A756" s="13">
        <v>2247</v>
      </c>
      <c r="B756" s="28">
        <v>838</v>
      </c>
      <c r="C756" s="27" t="s">
        <v>136</v>
      </c>
      <c r="D756" s="29" t="s">
        <v>50</v>
      </c>
      <c r="E756" s="30">
        <v>44927</v>
      </c>
      <c r="F756" s="31"/>
      <c r="G756" s="4"/>
      <c r="H756" s="32" t="s">
        <v>110</v>
      </c>
      <c r="I756" s="31"/>
      <c r="J756" s="32" t="s">
        <v>112</v>
      </c>
      <c r="K756" s="56"/>
      <c r="L756" s="56" t="s">
        <v>119</v>
      </c>
      <c r="M756" s="56"/>
      <c r="N75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56" s="13" t="str">
        <f>CONCATENATE("F","$",Таблица_основная[[#This Row],[Первая строка массива]])</f>
        <v>F$754</v>
      </c>
      <c r="P756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56" s="13">
        <f t="shared" si="47"/>
        <v>754</v>
      </c>
      <c r="R756" s="13">
        <f>Таблица_основная[[#This Row],[Первая строка массива]]+15</f>
        <v>769</v>
      </c>
    </row>
    <row r="757" spans="1:18" x14ac:dyDescent="0.2">
      <c r="A757" s="13">
        <v>2248</v>
      </c>
      <c r="B757" s="28">
        <v>856</v>
      </c>
      <c r="C757" s="27" t="s">
        <v>137</v>
      </c>
      <c r="D757" s="29" t="s">
        <v>50</v>
      </c>
      <c r="E757" s="30">
        <v>44927</v>
      </c>
      <c r="F757" s="31"/>
      <c r="G757" s="4"/>
      <c r="H757" s="32" t="s">
        <v>110</v>
      </c>
      <c r="I757" s="31"/>
      <c r="J757" s="32" t="s">
        <v>112</v>
      </c>
      <c r="K757" s="56"/>
      <c r="L757" s="56" t="s">
        <v>119</v>
      </c>
      <c r="M757" s="56"/>
      <c r="N75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57" s="13" t="str">
        <f>CONCATENATE("F","$",Таблица_основная[[#This Row],[Первая строка массива]])</f>
        <v>F$754</v>
      </c>
      <c r="P757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57" s="13">
        <f t="shared" si="47"/>
        <v>754</v>
      </c>
      <c r="R757" s="13">
        <f>Таблица_основная[[#This Row],[Первая строка массива]]+15</f>
        <v>769</v>
      </c>
    </row>
    <row r="758" spans="1:18" x14ac:dyDescent="0.2">
      <c r="A758" s="13">
        <v>2249</v>
      </c>
      <c r="B758" s="28">
        <v>874</v>
      </c>
      <c r="C758" s="27" t="s">
        <v>138</v>
      </c>
      <c r="D758" s="29" t="s">
        <v>50</v>
      </c>
      <c r="E758" s="30">
        <v>44927</v>
      </c>
      <c r="F758" s="31"/>
      <c r="G758" s="4"/>
      <c r="H758" s="32" t="s">
        <v>110</v>
      </c>
      <c r="I758" s="31"/>
      <c r="J758" s="32" t="s">
        <v>112</v>
      </c>
      <c r="K758" s="56"/>
      <c r="L758" s="56" t="s">
        <v>119</v>
      </c>
      <c r="M758" s="56"/>
      <c r="N75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58" s="13" t="str">
        <f>CONCATENATE("F","$",Таблица_основная[[#This Row],[Первая строка массива]])</f>
        <v>F$754</v>
      </c>
      <c r="P758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58" s="13">
        <f t="shared" si="47"/>
        <v>754</v>
      </c>
      <c r="R758" s="13">
        <f>Таблица_основная[[#This Row],[Первая строка массива]]+15</f>
        <v>769</v>
      </c>
    </row>
    <row r="759" spans="1:18" x14ac:dyDescent="0.2">
      <c r="A759" s="13">
        <v>2250</v>
      </c>
      <c r="B759" s="28">
        <v>892</v>
      </c>
      <c r="C759" s="27" t="s">
        <v>139</v>
      </c>
      <c r="D759" s="29" t="s">
        <v>50</v>
      </c>
      <c r="E759" s="30">
        <v>44927</v>
      </c>
      <c r="F759" s="31"/>
      <c r="G759" s="4"/>
      <c r="H759" s="32" t="s">
        <v>110</v>
      </c>
      <c r="I759" s="31"/>
      <c r="J759" s="32" t="s">
        <v>112</v>
      </c>
      <c r="K759" s="56"/>
      <c r="L759" s="56" t="s">
        <v>119</v>
      </c>
      <c r="M759" s="56"/>
      <c r="N75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59" s="13" t="str">
        <f>CONCATENATE("F","$",Таблица_основная[[#This Row],[Первая строка массива]])</f>
        <v>F$754</v>
      </c>
      <c r="P759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59" s="13">
        <f t="shared" si="47"/>
        <v>754</v>
      </c>
      <c r="R759" s="13">
        <f>Таблица_основная[[#This Row],[Первая строка массива]]+15</f>
        <v>769</v>
      </c>
    </row>
    <row r="760" spans="1:18" x14ac:dyDescent="0.2">
      <c r="A760" s="13">
        <v>2251</v>
      </c>
      <c r="B760" s="28">
        <v>910</v>
      </c>
      <c r="C760" s="27" t="s">
        <v>140</v>
      </c>
      <c r="D760" s="29" t="s">
        <v>50</v>
      </c>
      <c r="E760" s="30">
        <v>44927</v>
      </c>
      <c r="F760" s="31"/>
      <c r="G760" s="4"/>
      <c r="H760" s="32" t="s">
        <v>110</v>
      </c>
      <c r="I760" s="31"/>
      <c r="J760" s="32" t="s">
        <v>112</v>
      </c>
      <c r="K760" s="56"/>
      <c r="L760" s="56" t="s">
        <v>119</v>
      </c>
      <c r="M760" s="56"/>
      <c r="N76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60" s="13" t="str">
        <f>CONCATENATE("F","$",Таблица_основная[[#This Row],[Первая строка массива]])</f>
        <v>F$754</v>
      </c>
      <c r="P760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60" s="13">
        <f t="shared" si="47"/>
        <v>754</v>
      </c>
      <c r="R760" s="13">
        <f>Таблица_основная[[#This Row],[Первая строка массива]]+15</f>
        <v>769</v>
      </c>
    </row>
    <row r="761" spans="1:18" x14ac:dyDescent="0.2">
      <c r="A761" s="13">
        <v>2252</v>
      </c>
      <c r="B761" s="28">
        <v>928</v>
      </c>
      <c r="C761" s="27" t="s">
        <v>141</v>
      </c>
      <c r="D761" s="29" t="s">
        <v>50</v>
      </c>
      <c r="E761" s="30">
        <v>44927</v>
      </c>
      <c r="F761" s="31"/>
      <c r="G761" s="4"/>
      <c r="H761" s="32" t="s">
        <v>110</v>
      </c>
      <c r="I761" s="31"/>
      <c r="J761" s="32" t="s">
        <v>112</v>
      </c>
      <c r="K761" s="56"/>
      <c r="L761" s="56" t="s">
        <v>119</v>
      </c>
      <c r="M761" s="56"/>
      <c r="N76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61" s="13" t="str">
        <f>CONCATENATE("F","$",Таблица_основная[[#This Row],[Первая строка массива]])</f>
        <v>F$754</v>
      </c>
      <c r="P761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61" s="13">
        <f t="shared" si="47"/>
        <v>754</v>
      </c>
      <c r="R761" s="13">
        <f>Таблица_основная[[#This Row],[Первая строка массива]]+15</f>
        <v>769</v>
      </c>
    </row>
    <row r="762" spans="1:18" x14ac:dyDescent="0.2">
      <c r="A762" s="13">
        <v>2253</v>
      </c>
      <c r="B762" s="28">
        <v>946</v>
      </c>
      <c r="C762" s="27" t="s">
        <v>142</v>
      </c>
      <c r="D762" s="29" t="s">
        <v>50</v>
      </c>
      <c r="E762" s="30">
        <v>44927</v>
      </c>
      <c r="F762" s="31"/>
      <c r="G762" s="4"/>
      <c r="H762" s="32" t="s">
        <v>110</v>
      </c>
      <c r="I762" s="31"/>
      <c r="J762" s="32" t="s">
        <v>112</v>
      </c>
      <c r="K762" s="56"/>
      <c r="L762" s="56" t="s">
        <v>119</v>
      </c>
      <c r="M762" s="56"/>
      <c r="N76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62" s="13" t="str">
        <f>CONCATENATE("F","$",Таблица_основная[[#This Row],[Первая строка массива]])</f>
        <v>F$754</v>
      </c>
      <c r="P762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62" s="13">
        <f t="shared" si="47"/>
        <v>754</v>
      </c>
      <c r="R762" s="13">
        <f>Таблица_основная[[#This Row],[Первая строка массива]]+15</f>
        <v>769</v>
      </c>
    </row>
    <row r="763" spans="1:18" x14ac:dyDescent="0.2">
      <c r="A763" s="13">
        <v>2254</v>
      </c>
      <c r="B763" s="28">
        <v>964</v>
      </c>
      <c r="C763" s="27" t="s">
        <v>143</v>
      </c>
      <c r="D763" s="29" t="s">
        <v>50</v>
      </c>
      <c r="E763" s="30">
        <v>44927</v>
      </c>
      <c r="F763" s="31"/>
      <c r="G763" s="4"/>
      <c r="H763" s="32" t="s">
        <v>110</v>
      </c>
      <c r="I763" s="31"/>
      <c r="J763" s="32" t="s">
        <v>112</v>
      </c>
      <c r="K763" s="56"/>
      <c r="L763" s="56" t="s">
        <v>119</v>
      </c>
      <c r="M763" s="56"/>
      <c r="N76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63" s="13" t="str">
        <f>CONCATENATE("F","$",Таблица_основная[[#This Row],[Первая строка массива]])</f>
        <v>F$754</v>
      </c>
      <c r="P763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63" s="13">
        <f t="shared" si="47"/>
        <v>754</v>
      </c>
      <c r="R763" s="13">
        <f>Таблица_основная[[#This Row],[Первая строка массива]]+15</f>
        <v>769</v>
      </c>
    </row>
    <row r="764" spans="1:18" x14ac:dyDescent="0.2">
      <c r="A764" s="13">
        <v>2255</v>
      </c>
      <c r="B764" s="28">
        <v>982</v>
      </c>
      <c r="C764" s="27" t="s">
        <v>144</v>
      </c>
      <c r="D764" s="29" t="s">
        <v>50</v>
      </c>
      <c r="E764" s="30">
        <v>44927</v>
      </c>
      <c r="F764" s="31"/>
      <c r="G764" s="4"/>
      <c r="H764" s="32" t="s">
        <v>110</v>
      </c>
      <c r="I764" s="31"/>
      <c r="J764" s="32" t="s">
        <v>112</v>
      </c>
      <c r="K764" s="56"/>
      <c r="L764" s="56" t="s">
        <v>119</v>
      </c>
      <c r="M764" s="56"/>
      <c r="N76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64" s="13" t="str">
        <f>CONCATENATE("F","$",Таблица_основная[[#This Row],[Первая строка массива]])</f>
        <v>F$754</v>
      </c>
      <c r="P764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64" s="13">
        <f t="shared" si="47"/>
        <v>754</v>
      </c>
      <c r="R764" s="13">
        <f>Таблица_основная[[#This Row],[Первая строка массива]]+15</f>
        <v>769</v>
      </c>
    </row>
    <row r="765" spans="1:18" x14ac:dyDescent="0.2">
      <c r="A765" s="13">
        <v>2256</v>
      </c>
      <c r="B765" s="28">
        <v>1000</v>
      </c>
      <c r="C765" s="27" t="s">
        <v>145</v>
      </c>
      <c r="D765" s="29" t="s">
        <v>50</v>
      </c>
      <c r="E765" s="30">
        <v>44927</v>
      </c>
      <c r="F765" s="31"/>
      <c r="G765" s="4"/>
      <c r="H765" s="32" t="s">
        <v>110</v>
      </c>
      <c r="I765" s="31"/>
      <c r="J765" s="32" t="s">
        <v>112</v>
      </c>
      <c r="K765" s="56"/>
      <c r="L765" s="56" t="s">
        <v>119</v>
      </c>
      <c r="M765" s="56"/>
      <c r="N76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65" s="13" t="str">
        <f>CONCATENATE("F","$",Таблица_основная[[#This Row],[Первая строка массива]])</f>
        <v>F$754</v>
      </c>
      <c r="P765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65" s="13">
        <f t="shared" si="47"/>
        <v>754</v>
      </c>
      <c r="R765" s="13">
        <f>Таблица_основная[[#This Row],[Первая строка массива]]+15</f>
        <v>769</v>
      </c>
    </row>
    <row r="766" spans="1:18" x14ac:dyDescent="0.2">
      <c r="A766" s="13">
        <v>2257</v>
      </c>
      <c r="B766" s="28">
        <v>1018</v>
      </c>
      <c r="C766" s="27" t="s">
        <v>146</v>
      </c>
      <c r="D766" s="29" t="s">
        <v>50</v>
      </c>
      <c r="E766" s="30">
        <v>44927</v>
      </c>
      <c r="F766" s="31"/>
      <c r="G766" s="4"/>
      <c r="H766" s="32" t="s">
        <v>110</v>
      </c>
      <c r="I766" s="31"/>
      <c r="J766" s="32" t="s">
        <v>112</v>
      </c>
      <c r="K766" s="56"/>
      <c r="L766" s="56" t="s">
        <v>119</v>
      </c>
      <c r="M766" s="56"/>
      <c r="N76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66" s="13" t="str">
        <f>CONCATENATE("F","$",Таблица_основная[[#This Row],[Первая строка массива]])</f>
        <v>F$754</v>
      </c>
      <c r="P766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66" s="13">
        <f t="shared" si="47"/>
        <v>754</v>
      </c>
      <c r="R766" s="13">
        <f>Таблица_основная[[#This Row],[Первая строка массива]]+15</f>
        <v>769</v>
      </c>
    </row>
    <row r="767" spans="1:18" x14ac:dyDescent="0.2">
      <c r="A767" s="13">
        <v>2258</v>
      </c>
      <c r="B767" s="28">
        <v>1036</v>
      </c>
      <c r="C767" s="27" t="s">
        <v>147</v>
      </c>
      <c r="D767" s="29" t="s">
        <v>50</v>
      </c>
      <c r="E767" s="30">
        <v>44927</v>
      </c>
      <c r="F767" s="31"/>
      <c r="G767" s="4"/>
      <c r="H767" s="32" t="s">
        <v>110</v>
      </c>
      <c r="I767" s="31"/>
      <c r="J767" s="32" t="s">
        <v>112</v>
      </c>
      <c r="K767" s="56"/>
      <c r="L767" s="56" t="s">
        <v>119</v>
      </c>
      <c r="M767" s="56"/>
      <c r="N76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67" s="13" t="str">
        <f>CONCATENATE("F","$",Таблица_основная[[#This Row],[Первая строка массива]])</f>
        <v>F$754</v>
      </c>
      <c r="P767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67" s="13">
        <f t="shared" si="47"/>
        <v>754</v>
      </c>
      <c r="R767" s="13">
        <f>Таблица_основная[[#This Row],[Первая строка массива]]+15</f>
        <v>769</v>
      </c>
    </row>
    <row r="768" spans="1:18" x14ac:dyDescent="0.2">
      <c r="A768" s="13">
        <v>2259</v>
      </c>
      <c r="B768" s="28">
        <v>1054</v>
      </c>
      <c r="C768" s="27" t="s">
        <v>148</v>
      </c>
      <c r="D768" s="29" t="s">
        <v>50</v>
      </c>
      <c r="E768" s="30">
        <v>44927</v>
      </c>
      <c r="F768" s="31"/>
      <c r="G768" s="4"/>
      <c r="H768" s="32" t="s">
        <v>110</v>
      </c>
      <c r="I768" s="31"/>
      <c r="J768" s="32" t="s">
        <v>112</v>
      </c>
      <c r="K768" s="56"/>
      <c r="L768" s="56" t="s">
        <v>119</v>
      </c>
      <c r="M768" s="56"/>
      <c r="N76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68" s="13" t="str">
        <f>CONCATENATE("F","$",Таблица_основная[[#This Row],[Первая строка массива]])</f>
        <v>F$754</v>
      </c>
      <c r="P768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68" s="13">
        <f t="shared" si="47"/>
        <v>754</v>
      </c>
      <c r="R768" s="13">
        <f>Таблица_основная[[#This Row],[Первая строка массива]]+15</f>
        <v>769</v>
      </c>
    </row>
    <row r="769" spans="1:27" x14ac:dyDescent="0.2">
      <c r="A769" s="13">
        <v>2260</v>
      </c>
      <c r="B769" s="28">
        <v>1072</v>
      </c>
      <c r="C769" s="27" t="s">
        <v>149</v>
      </c>
      <c r="D769" s="29" t="s">
        <v>50</v>
      </c>
      <c r="E769" s="30">
        <v>44927</v>
      </c>
      <c r="F769" s="31"/>
      <c r="G769" s="4"/>
      <c r="H769" s="32" t="s">
        <v>110</v>
      </c>
      <c r="I769" s="31"/>
      <c r="J769" s="32" t="s">
        <v>112</v>
      </c>
      <c r="K769" s="56"/>
      <c r="L769" s="56" t="s">
        <v>119</v>
      </c>
      <c r="M769" s="56"/>
      <c r="N76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69" s="13" t="str">
        <f>CONCATENATE("F","$",Таблица_основная[[#This Row],[Первая строка массива]])</f>
        <v>F$754</v>
      </c>
      <c r="P769" s="13" t="str">
        <f>CONCATENATE("F","$",Таблица_основная[[#This Row],[Первая строка массива]],":","F","$",Таблица_основная[[#This Row],[Последняя строка моссива]])</f>
        <v>F$754:F$769</v>
      </c>
      <c r="Q769" s="13">
        <f t="shared" si="47"/>
        <v>754</v>
      </c>
      <c r="R769" s="13">
        <f>Таблица_основная[[#This Row],[Первая строка массива]]+15</f>
        <v>769</v>
      </c>
    </row>
    <row r="770" spans="1:27" x14ac:dyDescent="0.2">
      <c r="A770" s="13">
        <v>2289</v>
      </c>
      <c r="B770" s="28">
        <v>804</v>
      </c>
      <c r="C770" s="27" t="s">
        <v>134</v>
      </c>
      <c r="D770" s="29" t="s">
        <v>104</v>
      </c>
      <c r="E770" s="30">
        <v>44927</v>
      </c>
      <c r="F770" s="38"/>
      <c r="G770" s="4"/>
      <c r="H770" s="32" t="s">
        <v>110</v>
      </c>
      <c r="I770" s="31"/>
      <c r="J770" s="32" t="s">
        <v>112</v>
      </c>
      <c r="K770" s="56"/>
      <c r="L770" s="56" t="s">
        <v>119</v>
      </c>
      <c r="M770" s="56"/>
      <c r="N77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70" s="13" t="str">
        <f>CONCATENATE("F","$",Таблица_основная[[#This Row],[Первая строка массива]])</f>
        <v>F$770</v>
      </c>
      <c r="P770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70" s="63">
        <f>ROW()</f>
        <v>770</v>
      </c>
      <c r="R770" s="13">
        <f>Таблица_основная[[#This Row],[Первая строка массива]]+15</f>
        <v>785</v>
      </c>
    </row>
    <row r="771" spans="1:27" x14ac:dyDescent="0.2">
      <c r="A771" s="13">
        <v>2290</v>
      </c>
      <c r="B771" s="28">
        <v>822</v>
      </c>
      <c r="C771" s="27" t="s">
        <v>135</v>
      </c>
      <c r="D771" s="29" t="s">
        <v>104</v>
      </c>
      <c r="E771" s="30">
        <v>44927</v>
      </c>
      <c r="F771" s="38"/>
      <c r="G771" s="4"/>
      <c r="H771" s="32" t="s">
        <v>110</v>
      </c>
      <c r="I771" s="31"/>
      <c r="J771" s="32" t="s">
        <v>112</v>
      </c>
      <c r="K771" s="56"/>
      <c r="L771" s="56" t="s">
        <v>119</v>
      </c>
      <c r="M771" s="56"/>
      <c r="N77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71" s="13" t="str">
        <f>CONCATENATE("F","$",Таблица_основная[[#This Row],[Первая строка массива]])</f>
        <v>F$770</v>
      </c>
      <c r="P771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71" s="13">
        <f t="shared" ref="Q771:Q785" si="48">Q770</f>
        <v>770</v>
      </c>
      <c r="R771" s="13">
        <f>Таблица_основная[[#This Row],[Первая строка массива]]+15</f>
        <v>785</v>
      </c>
    </row>
    <row r="772" spans="1:27" x14ac:dyDescent="0.2">
      <c r="A772" s="13">
        <v>2291</v>
      </c>
      <c r="B772" s="28">
        <v>840</v>
      </c>
      <c r="C772" s="27" t="s">
        <v>136</v>
      </c>
      <c r="D772" s="29" t="s">
        <v>104</v>
      </c>
      <c r="E772" s="30">
        <v>44927</v>
      </c>
      <c r="F772" s="38"/>
      <c r="G772" s="4"/>
      <c r="H772" s="32" t="s">
        <v>110</v>
      </c>
      <c r="I772" s="31"/>
      <c r="J772" s="32" t="s">
        <v>112</v>
      </c>
      <c r="K772" s="56"/>
      <c r="L772" s="56" t="s">
        <v>119</v>
      </c>
      <c r="M772" s="56"/>
      <c r="N77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72" s="13" t="str">
        <f>CONCATENATE("F","$",Таблица_основная[[#This Row],[Первая строка массива]])</f>
        <v>F$770</v>
      </c>
      <c r="P772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72" s="13">
        <f t="shared" si="48"/>
        <v>770</v>
      </c>
      <c r="R772" s="13">
        <f>Таблица_основная[[#This Row],[Первая строка массива]]+15</f>
        <v>785</v>
      </c>
    </row>
    <row r="773" spans="1:27" x14ac:dyDescent="0.2">
      <c r="A773" s="13">
        <v>2292</v>
      </c>
      <c r="B773" s="28">
        <v>858</v>
      </c>
      <c r="C773" s="27" t="s">
        <v>137</v>
      </c>
      <c r="D773" s="29" t="s">
        <v>104</v>
      </c>
      <c r="E773" s="30">
        <v>44927</v>
      </c>
      <c r="F773" s="38"/>
      <c r="G773" s="4"/>
      <c r="H773" s="32" t="s">
        <v>110</v>
      </c>
      <c r="I773" s="31"/>
      <c r="J773" s="32" t="s">
        <v>112</v>
      </c>
      <c r="K773" s="56"/>
      <c r="L773" s="56" t="s">
        <v>119</v>
      </c>
      <c r="M773" s="56"/>
      <c r="N77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73" s="13" t="str">
        <f>CONCATENATE("F","$",Таблица_основная[[#This Row],[Первая строка массива]])</f>
        <v>F$770</v>
      </c>
      <c r="P773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73" s="13">
        <f t="shared" si="48"/>
        <v>770</v>
      </c>
      <c r="R773" s="13">
        <f>Таблица_основная[[#This Row],[Первая строка массива]]+15</f>
        <v>785</v>
      </c>
    </row>
    <row r="774" spans="1:27" x14ac:dyDescent="0.2">
      <c r="A774" s="13">
        <v>2293</v>
      </c>
      <c r="B774" s="28">
        <v>876</v>
      </c>
      <c r="C774" s="27" t="s">
        <v>138</v>
      </c>
      <c r="D774" s="29" t="s">
        <v>104</v>
      </c>
      <c r="E774" s="30">
        <v>44927</v>
      </c>
      <c r="F774" s="38"/>
      <c r="G774" s="4"/>
      <c r="H774" s="32" t="s">
        <v>110</v>
      </c>
      <c r="I774" s="31"/>
      <c r="J774" s="32" t="s">
        <v>112</v>
      </c>
      <c r="K774" s="56"/>
      <c r="L774" s="56" t="s">
        <v>119</v>
      </c>
      <c r="M774" s="56"/>
      <c r="N77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74" s="13" t="str">
        <f>CONCATENATE("F","$",Таблица_основная[[#This Row],[Первая строка массива]])</f>
        <v>F$770</v>
      </c>
      <c r="P774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74" s="13">
        <f t="shared" si="48"/>
        <v>770</v>
      </c>
      <c r="R774" s="13">
        <f>Таблица_основная[[#This Row],[Первая строка массива]]+15</f>
        <v>785</v>
      </c>
    </row>
    <row r="775" spans="1:27" x14ac:dyDescent="0.2">
      <c r="A775" s="13">
        <v>2294</v>
      </c>
      <c r="B775" s="28">
        <v>894</v>
      </c>
      <c r="C775" s="27" t="s">
        <v>139</v>
      </c>
      <c r="D775" s="29" t="s">
        <v>104</v>
      </c>
      <c r="E775" s="30">
        <v>44927</v>
      </c>
      <c r="F775" s="38"/>
      <c r="G775" s="4"/>
      <c r="H775" s="32" t="s">
        <v>110</v>
      </c>
      <c r="I775" s="31"/>
      <c r="J775" s="32" t="s">
        <v>112</v>
      </c>
      <c r="K775" s="56"/>
      <c r="L775" s="56" t="s">
        <v>119</v>
      </c>
      <c r="M775" s="56"/>
      <c r="N77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75" s="13" t="str">
        <f>CONCATENATE("F","$",Таблица_основная[[#This Row],[Первая строка массива]])</f>
        <v>F$770</v>
      </c>
      <c r="P775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75" s="13">
        <f t="shared" si="48"/>
        <v>770</v>
      </c>
      <c r="R775" s="13">
        <f>Таблица_основная[[#This Row],[Первая строка массива]]+15</f>
        <v>785</v>
      </c>
    </row>
    <row r="776" spans="1:27" x14ac:dyDescent="0.2">
      <c r="A776" s="13">
        <v>2295</v>
      </c>
      <c r="B776" s="28">
        <v>912</v>
      </c>
      <c r="C776" s="27" t="s">
        <v>140</v>
      </c>
      <c r="D776" s="29" t="s">
        <v>104</v>
      </c>
      <c r="E776" s="30">
        <v>44927</v>
      </c>
      <c r="F776" s="38"/>
      <c r="G776" s="4"/>
      <c r="H776" s="32" t="s">
        <v>110</v>
      </c>
      <c r="I776" s="31"/>
      <c r="J776" s="32" t="s">
        <v>112</v>
      </c>
      <c r="K776" s="56"/>
      <c r="L776" s="56" t="s">
        <v>119</v>
      </c>
      <c r="M776" s="56"/>
      <c r="N776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76" s="13" t="str">
        <f>CONCATENATE("F","$",Таблица_основная[[#This Row],[Первая строка массива]])</f>
        <v>F$770</v>
      </c>
      <c r="P776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76" s="13">
        <f t="shared" si="48"/>
        <v>770</v>
      </c>
      <c r="R776" s="13">
        <f>Таблица_основная[[#This Row],[Первая строка массива]]+15</f>
        <v>785</v>
      </c>
    </row>
    <row r="777" spans="1:27" x14ac:dyDescent="0.2">
      <c r="A777" s="13">
        <v>2296</v>
      </c>
      <c r="B777" s="28">
        <v>930</v>
      </c>
      <c r="C777" s="27" t="s">
        <v>141</v>
      </c>
      <c r="D777" s="29" t="s">
        <v>104</v>
      </c>
      <c r="E777" s="30">
        <v>44927</v>
      </c>
      <c r="F777" s="38"/>
      <c r="G777" s="4"/>
      <c r="H777" s="32" t="s">
        <v>110</v>
      </c>
      <c r="I777" s="31"/>
      <c r="J777" s="32" t="s">
        <v>112</v>
      </c>
      <c r="K777" s="56"/>
      <c r="L777" s="56" t="s">
        <v>119</v>
      </c>
      <c r="M777" s="56"/>
      <c r="N777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77" s="13" t="str">
        <f>CONCATENATE("F","$",Таблица_основная[[#This Row],[Первая строка массива]])</f>
        <v>F$770</v>
      </c>
      <c r="P777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77" s="13">
        <f t="shared" si="48"/>
        <v>770</v>
      </c>
      <c r="R777" s="13">
        <f>Таблица_основная[[#This Row],[Первая строка массива]]+15</f>
        <v>785</v>
      </c>
    </row>
    <row r="778" spans="1:27" x14ac:dyDescent="0.2">
      <c r="A778" s="13">
        <v>2297</v>
      </c>
      <c r="B778" s="28">
        <v>948</v>
      </c>
      <c r="C778" s="27" t="s">
        <v>142</v>
      </c>
      <c r="D778" s="29" t="s">
        <v>104</v>
      </c>
      <c r="E778" s="30">
        <v>44927</v>
      </c>
      <c r="F778" s="38"/>
      <c r="G778" s="4"/>
      <c r="H778" s="32" t="s">
        <v>110</v>
      </c>
      <c r="I778" s="31"/>
      <c r="J778" s="32" t="s">
        <v>112</v>
      </c>
      <c r="K778" s="56"/>
      <c r="L778" s="56" t="s">
        <v>119</v>
      </c>
      <c r="M778" s="56"/>
      <c r="N778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78" s="13" t="str">
        <f>CONCATENATE("F","$",Таблица_основная[[#This Row],[Первая строка массива]])</f>
        <v>F$770</v>
      </c>
      <c r="P778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78" s="13">
        <f t="shared" si="48"/>
        <v>770</v>
      </c>
      <c r="R778" s="13">
        <f>Таблица_основная[[#This Row],[Первая строка массива]]+15</f>
        <v>785</v>
      </c>
    </row>
    <row r="779" spans="1:27" x14ac:dyDescent="0.2">
      <c r="A779" s="13">
        <v>2298</v>
      </c>
      <c r="B779" s="28">
        <v>966</v>
      </c>
      <c r="C779" s="27" t="s">
        <v>143</v>
      </c>
      <c r="D779" s="29" t="s">
        <v>104</v>
      </c>
      <c r="E779" s="30">
        <v>44927</v>
      </c>
      <c r="F779" s="38"/>
      <c r="G779" s="4"/>
      <c r="H779" s="32" t="s">
        <v>110</v>
      </c>
      <c r="I779" s="31"/>
      <c r="J779" s="32" t="s">
        <v>112</v>
      </c>
      <c r="K779" s="56"/>
      <c r="L779" s="56" t="s">
        <v>119</v>
      </c>
      <c r="M779" s="56"/>
      <c r="N779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79" s="13" t="str">
        <f>CONCATENATE("F","$",Таблица_основная[[#This Row],[Первая строка массива]])</f>
        <v>F$770</v>
      </c>
      <c r="P779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79" s="13">
        <f t="shared" si="48"/>
        <v>770</v>
      </c>
      <c r="R779" s="13">
        <f>Таблица_основная[[#This Row],[Первая строка массива]]+15</f>
        <v>785</v>
      </c>
    </row>
    <row r="780" spans="1:27" x14ac:dyDescent="0.2">
      <c r="A780" s="13">
        <v>2299</v>
      </c>
      <c r="B780" s="28">
        <v>984</v>
      </c>
      <c r="C780" s="27" t="s">
        <v>144</v>
      </c>
      <c r="D780" s="29" t="s">
        <v>104</v>
      </c>
      <c r="E780" s="30">
        <v>44927</v>
      </c>
      <c r="F780" s="38"/>
      <c r="G780" s="4"/>
      <c r="H780" s="32" t="s">
        <v>110</v>
      </c>
      <c r="I780" s="31"/>
      <c r="J780" s="32" t="s">
        <v>112</v>
      </c>
      <c r="K780" s="56"/>
      <c r="L780" s="56" t="s">
        <v>119</v>
      </c>
      <c r="M780" s="56"/>
      <c r="N780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80" s="13" t="str">
        <f>CONCATENATE("F","$",Таблица_основная[[#This Row],[Первая строка массива]])</f>
        <v>F$770</v>
      </c>
      <c r="P780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80" s="13">
        <f t="shared" si="48"/>
        <v>770</v>
      </c>
      <c r="R780" s="13">
        <f>Таблица_основная[[#This Row],[Первая строка массива]]+15</f>
        <v>785</v>
      </c>
    </row>
    <row r="781" spans="1:27" x14ac:dyDescent="0.2">
      <c r="A781" s="13">
        <v>2300</v>
      </c>
      <c r="B781" s="28">
        <v>1002</v>
      </c>
      <c r="C781" s="27" t="s">
        <v>145</v>
      </c>
      <c r="D781" s="29" t="s">
        <v>104</v>
      </c>
      <c r="E781" s="30">
        <v>44927</v>
      </c>
      <c r="F781" s="38"/>
      <c r="G781" s="4"/>
      <c r="H781" s="32" t="s">
        <v>110</v>
      </c>
      <c r="I781" s="31"/>
      <c r="J781" s="32" t="s">
        <v>112</v>
      </c>
      <c r="K781" s="56"/>
      <c r="L781" s="56" t="s">
        <v>119</v>
      </c>
      <c r="M781" s="56"/>
      <c r="N781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81" s="13" t="str">
        <f>CONCATENATE("F","$",Таблица_основная[[#This Row],[Первая строка массива]])</f>
        <v>F$770</v>
      </c>
      <c r="P781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81" s="13">
        <f t="shared" si="48"/>
        <v>770</v>
      </c>
      <c r="R781" s="13">
        <f>Таблица_основная[[#This Row],[Первая строка массива]]+15</f>
        <v>785</v>
      </c>
      <c r="Z781" s="65"/>
      <c r="AA781" s="65"/>
    </row>
    <row r="782" spans="1:27" x14ac:dyDescent="0.2">
      <c r="A782" s="13">
        <v>2301</v>
      </c>
      <c r="B782" s="28">
        <v>1020</v>
      </c>
      <c r="C782" s="27" t="s">
        <v>146</v>
      </c>
      <c r="D782" s="29" t="s">
        <v>104</v>
      </c>
      <c r="E782" s="30">
        <v>44927</v>
      </c>
      <c r="F782" s="38"/>
      <c r="G782" s="4"/>
      <c r="H782" s="32" t="s">
        <v>110</v>
      </c>
      <c r="I782" s="31"/>
      <c r="J782" s="32" t="s">
        <v>112</v>
      </c>
      <c r="K782" s="56"/>
      <c r="L782" s="56" t="s">
        <v>119</v>
      </c>
      <c r="M782" s="56"/>
      <c r="N782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82" s="13" t="str">
        <f>CONCATENATE("F","$",Таблица_основная[[#This Row],[Первая строка массива]])</f>
        <v>F$770</v>
      </c>
      <c r="P782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82" s="13">
        <f t="shared" si="48"/>
        <v>770</v>
      </c>
      <c r="R782" s="13">
        <f>Таблица_основная[[#This Row],[Первая строка массива]]+15</f>
        <v>785</v>
      </c>
    </row>
    <row r="783" spans="1:27" x14ac:dyDescent="0.2">
      <c r="A783" s="13">
        <v>2302</v>
      </c>
      <c r="B783" s="28">
        <v>1038</v>
      </c>
      <c r="C783" s="27" t="s">
        <v>147</v>
      </c>
      <c r="D783" s="29" t="s">
        <v>104</v>
      </c>
      <c r="E783" s="30">
        <v>44927</v>
      </c>
      <c r="F783" s="38"/>
      <c r="G783" s="4"/>
      <c r="H783" s="32" t="s">
        <v>110</v>
      </c>
      <c r="I783" s="31"/>
      <c r="J783" s="32" t="s">
        <v>112</v>
      </c>
      <c r="K783" s="56"/>
      <c r="L783" s="56" t="s">
        <v>119</v>
      </c>
      <c r="M783" s="56"/>
      <c r="N783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83" s="13" t="str">
        <f>CONCATENATE("F","$",Таблица_основная[[#This Row],[Первая строка массива]])</f>
        <v>F$770</v>
      </c>
      <c r="P783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83" s="13">
        <f t="shared" si="48"/>
        <v>770</v>
      </c>
      <c r="R783" s="13">
        <f>Таблица_основная[[#This Row],[Первая строка массива]]+15</f>
        <v>785</v>
      </c>
    </row>
    <row r="784" spans="1:27" x14ac:dyDescent="0.2">
      <c r="A784" s="13">
        <v>2303</v>
      </c>
      <c r="B784" s="28">
        <v>1056</v>
      </c>
      <c r="C784" s="27" t="s">
        <v>148</v>
      </c>
      <c r="D784" s="29" t="s">
        <v>104</v>
      </c>
      <c r="E784" s="30">
        <v>44927</v>
      </c>
      <c r="F784" s="38"/>
      <c r="G784" s="4"/>
      <c r="H784" s="32" t="s">
        <v>110</v>
      </c>
      <c r="I784" s="31"/>
      <c r="J784" s="32" t="s">
        <v>112</v>
      </c>
      <c r="K784" s="56"/>
      <c r="L784" s="56" t="s">
        <v>119</v>
      </c>
      <c r="M784" s="56"/>
      <c r="N784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84" s="13" t="str">
        <f>CONCATENATE("F","$",Таблица_основная[[#This Row],[Первая строка массива]])</f>
        <v>F$770</v>
      </c>
      <c r="P784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84" s="13">
        <f t="shared" si="48"/>
        <v>770</v>
      </c>
      <c r="R784" s="13">
        <f>Таблица_основная[[#This Row],[Первая строка массива]]+15</f>
        <v>785</v>
      </c>
    </row>
    <row r="785" spans="1:27" x14ac:dyDescent="0.2">
      <c r="A785" s="13">
        <v>2304</v>
      </c>
      <c r="B785" s="28">
        <v>1074</v>
      </c>
      <c r="C785" s="27" t="s">
        <v>149</v>
      </c>
      <c r="D785" s="29" t="s">
        <v>104</v>
      </c>
      <c r="E785" s="30">
        <v>44927</v>
      </c>
      <c r="F785" s="38"/>
      <c r="G785" s="4"/>
      <c r="H785" s="32" t="s">
        <v>110</v>
      </c>
      <c r="I785" s="31"/>
      <c r="J785" s="32" t="s">
        <v>112</v>
      </c>
      <c r="K785" s="56"/>
      <c r="L785" s="56" t="s">
        <v>119</v>
      </c>
      <c r="M785" s="56"/>
      <c r="N785" s="13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785" s="13" t="str">
        <f>CONCATENATE("F","$",Таблица_основная[[#This Row],[Первая строка массива]])</f>
        <v>F$770</v>
      </c>
      <c r="P785" s="13" t="str">
        <f>CONCATENATE("F","$",Таблица_основная[[#This Row],[Первая строка массива]],":","F","$",Таблица_основная[[#This Row],[Последняя строка моссива]])</f>
        <v>F$770:F$785</v>
      </c>
      <c r="Q785" s="13">
        <f t="shared" si="48"/>
        <v>770</v>
      </c>
      <c r="R785" s="13">
        <f>Таблица_основная[[#This Row],[Первая строка массива]]+15</f>
        <v>785</v>
      </c>
    </row>
    <row r="786" spans="1:27" s="65" customFormat="1" x14ac:dyDescent="0.2">
      <c r="A786" s="13">
        <v>2333</v>
      </c>
      <c r="B786" s="28">
        <v>803</v>
      </c>
      <c r="C786" s="27" t="s">
        <v>134</v>
      </c>
      <c r="D786" s="29" t="s">
        <v>99</v>
      </c>
      <c r="E786" s="30">
        <v>44927</v>
      </c>
      <c r="F786" s="38">
        <v>162.6</v>
      </c>
      <c r="G786" s="13">
        <v>1</v>
      </c>
      <c r="H786" s="32" t="s">
        <v>110</v>
      </c>
      <c r="I786" s="31">
        <v>37</v>
      </c>
      <c r="J786" s="32" t="s">
        <v>112</v>
      </c>
      <c r="K786" s="56">
        <v>64.900000000000006</v>
      </c>
      <c r="L786" s="56" t="s">
        <v>119</v>
      </c>
      <c r="M786" s="56">
        <v>83.6</v>
      </c>
      <c r="N78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786" s="13" t="str">
        <f>CONCATENATE("F","$",Таблица_основная[[#This Row],[Первая строка массива]])</f>
        <v>F$786</v>
      </c>
      <c r="P786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86" s="63">
        <f>ROW()</f>
        <v>786</v>
      </c>
      <c r="R786" s="13">
        <f>Таблица_основная[[#This Row],[Первая строка массива]]+15</f>
        <v>801</v>
      </c>
      <c r="Z786"/>
      <c r="AA786"/>
    </row>
    <row r="787" spans="1:27" x14ac:dyDescent="0.2">
      <c r="A787" s="13">
        <v>2334</v>
      </c>
      <c r="B787" s="28">
        <v>821</v>
      </c>
      <c r="C787" s="27" t="s">
        <v>135</v>
      </c>
      <c r="D787" s="29" t="s">
        <v>99</v>
      </c>
      <c r="E787" s="30">
        <v>44927</v>
      </c>
      <c r="F787" s="38">
        <v>90</v>
      </c>
      <c r="G787" s="13">
        <v>2</v>
      </c>
      <c r="H787" s="32" t="s">
        <v>110</v>
      </c>
      <c r="I787" s="31">
        <v>37</v>
      </c>
      <c r="J787" s="32" t="s">
        <v>112</v>
      </c>
      <c r="K787" s="56">
        <v>64.900000000000006</v>
      </c>
      <c r="L787" s="56" t="s">
        <v>119</v>
      </c>
      <c r="M787" s="56">
        <v>83.6</v>
      </c>
      <c r="N78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787" s="13" t="str">
        <f>CONCATENATE("F","$",Таблица_основная[[#This Row],[Первая строка массива]])</f>
        <v>F$786</v>
      </c>
      <c r="P787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87" s="13">
        <f t="shared" ref="Q787:Q801" si="49">Q786</f>
        <v>786</v>
      </c>
      <c r="R787" s="13">
        <f>Таблица_основная[[#This Row],[Первая строка массива]]+15</f>
        <v>801</v>
      </c>
    </row>
    <row r="788" spans="1:27" x14ac:dyDescent="0.2">
      <c r="A788" s="13">
        <v>2335</v>
      </c>
      <c r="B788" s="28">
        <v>839</v>
      </c>
      <c r="C788" s="27" t="s">
        <v>136</v>
      </c>
      <c r="D788" s="29" t="s">
        <v>99</v>
      </c>
      <c r="E788" s="30">
        <v>44927</v>
      </c>
      <c r="F788" s="38">
        <v>52.4</v>
      </c>
      <c r="G788" s="13">
        <v>3</v>
      </c>
      <c r="H788" s="32" t="s">
        <v>110</v>
      </c>
      <c r="I788" s="31">
        <v>37</v>
      </c>
      <c r="J788" s="32" t="s">
        <v>112</v>
      </c>
      <c r="K788" s="56">
        <v>64.900000000000006</v>
      </c>
      <c r="L788" s="56" t="s">
        <v>119</v>
      </c>
      <c r="M788" s="56">
        <v>83.6</v>
      </c>
      <c r="N788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788" s="13" t="str">
        <f>CONCATENATE("F","$",Таблица_основная[[#This Row],[Первая строка массива]])</f>
        <v>F$786</v>
      </c>
      <c r="P788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88" s="13">
        <f t="shared" si="49"/>
        <v>786</v>
      </c>
      <c r="R788" s="13">
        <f>Таблица_основная[[#This Row],[Первая строка массива]]+15</f>
        <v>801</v>
      </c>
    </row>
    <row r="789" spans="1:27" x14ac:dyDescent="0.2">
      <c r="A789" s="13">
        <v>2336</v>
      </c>
      <c r="B789" s="28">
        <v>857</v>
      </c>
      <c r="C789" s="27" t="s">
        <v>137</v>
      </c>
      <c r="D789" s="29" t="s">
        <v>99</v>
      </c>
      <c r="E789" s="30">
        <v>44927</v>
      </c>
      <c r="F789" s="38">
        <v>20.6</v>
      </c>
      <c r="G789" s="13">
        <v>11</v>
      </c>
      <c r="H789" s="32" t="s">
        <v>110</v>
      </c>
      <c r="I789" s="31">
        <v>37</v>
      </c>
      <c r="J789" s="32" t="s">
        <v>112</v>
      </c>
      <c r="K789" s="56">
        <v>64.900000000000006</v>
      </c>
      <c r="L789" s="56" t="s">
        <v>119</v>
      </c>
      <c r="M789" s="56">
        <v>83.6</v>
      </c>
      <c r="N789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789" s="13" t="str">
        <f>CONCATENATE("F","$",Таблица_основная[[#This Row],[Первая строка массива]])</f>
        <v>F$786</v>
      </c>
      <c r="P789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89" s="13">
        <f t="shared" si="49"/>
        <v>786</v>
      </c>
      <c r="R789" s="13">
        <f>Таблица_основная[[#This Row],[Первая строка массива]]+15</f>
        <v>801</v>
      </c>
    </row>
    <row r="790" spans="1:27" x14ac:dyDescent="0.2">
      <c r="A790" s="13">
        <v>2337</v>
      </c>
      <c r="B790" s="28">
        <v>875</v>
      </c>
      <c r="C790" s="27" t="s">
        <v>138</v>
      </c>
      <c r="D790" s="29" t="s">
        <v>99</v>
      </c>
      <c r="E790" s="30">
        <v>44927</v>
      </c>
      <c r="F790" s="38">
        <v>26</v>
      </c>
      <c r="G790" s="13">
        <v>7</v>
      </c>
      <c r="H790" s="32" t="s">
        <v>110</v>
      </c>
      <c r="I790" s="31">
        <v>37</v>
      </c>
      <c r="J790" s="32" t="s">
        <v>112</v>
      </c>
      <c r="K790" s="56">
        <v>64.900000000000006</v>
      </c>
      <c r="L790" s="56" t="s">
        <v>119</v>
      </c>
      <c r="M790" s="56">
        <v>83.6</v>
      </c>
      <c r="N790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790" s="13" t="str">
        <f>CONCATENATE("F","$",Таблица_основная[[#This Row],[Первая строка массива]])</f>
        <v>F$786</v>
      </c>
      <c r="P790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90" s="13">
        <f t="shared" si="49"/>
        <v>786</v>
      </c>
      <c r="R790" s="13">
        <f>Таблица_основная[[#This Row],[Первая строка массива]]+15</f>
        <v>801</v>
      </c>
    </row>
    <row r="791" spans="1:27" x14ac:dyDescent="0.2">
      <c r="A791" s="13">
        <v>2338</v>
      </c>
      <c r="B791" s="28">
        <v>893</v>
      </c>
      <c r="C791" s="27" t="s">
        <v>139</v>
      </c>
      <c r="D791" s="29" t="s">
        <v>99</v>
      </c>
      <c r="E791" s="30">
        <v>44927</v>
      </c>
      <c r="F791" s="38">
        <v>26.5</v>
      </c>
      <c r="G791" s="13">
        <v>6</v>
      </c>
      <c r="H791" s="32" t="s">
        <v>110</v>
      </c>
      <c r="I791" s="31">
        <v>37</v>
      </c>
      <c r="J791" s="32" t="s">
        <v>112</v>
      </c>
      <c r="K791" s="56">
        <v>64.900000000000006</v>
      </c>
      <c r="L791" s="56" t="s">
        <v>119</v>
      </c>
      <c r="M791" s="56">
        <v>83.6</v>
      </c>
      <c r="N791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791" s="13" t="str">
        <f>CONCATENATE("F","$",Таблица_основная[[#This Row],[Первая строка массива]])</f>
        <v>F$786</v>
      </c>
      <c r="P791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91" s="13">
        <f t="shared" si="49"/>
        <v>786</v>
      </c>
      <c r="R791" s="13">
        <f>Таблица_основная[[#This Row],[Первая строка массива]]+15</f>
        <v>801</v>
      </c>
    </row>
    <row r="792" spans="1:27" x14ac:dyDescent="0.2">
      <c r="A792" s="13">
        <v>2339</v>
      </c>
      <c r="B792" s="28">
        <v>911</v>
      </c>
      <c r="C792" s="27" t="s">
        <v>140</v>
      </c>
      <c r="D792" s="29" t="s">
        <v>99</v>
      </c>
      <c r="E792" s="30">
        <v>44927</v>
      </c>
      <c r="F792" s="38">
        <v>17.5</v>
      </c>
      <c r="G792" s="13">
        <v>13</v>
      </c>
      <c r="H792" s="32" t="s">
        <v>110</v>
      </c>
      <c r="I792" s="31">
        <v>37</v>
      </c>
      <c r="J792" s="32" t="s">
        <v>112</v>
      </c>
      <c r="K792" s="56">
        <v>64.900000000000006</v>
      </c>
      <c r="L792" s="56" t="s">
        <v>119</v>
      </c>
      <c r="M792" s="56">
        <v>83.6</v>
      </c>
      <c r="N792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792" s="13" t="str">
        <f>CONCATENATE("F","$",Таблица_основная[[#This Row],[Первая строка массива]])</f>
        <v>F$786</v>
      </c>
      <c r="P792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92" s="13">
        <f t="shared" si="49"/>
        <v>786</v>
      </c>
      <c r="R792" s="13">
        <f>Таблица_основная[[#This Row],[Первая строка массива]]+15</f>
        <v>801</v>
      </c>
    </row>
    <row r="793" spans="1:27" x14ac:dyDescent="0.2">
      <c r="A793" s="13">
        <v>2340</v>
      </c>
      <c r="B793" s="28">
        <v>929</v>
      </c>
      <c r="C793" s="27" t="s">
        <v>141</v>
      </c>
      <c r="D793" s="29" t="s">
        <v>99</v>
      </c>
      <c r="E793" s="30">
        <v>44927</v>
      </c>
      <c r="F793" s="38">
        <v>44.5</v>
      </c>
      <c r="G793" s="13">
        <v>4</v>
      </c>
      <c r="H793" s="32" t="s">
        <v>110</v>
      </c>
      <c r="I793" s="31">
        <v>37</v>
      </c>
      <c r="J793" s="32" t="s">
        <v>112</v>
      </c>
      <c r="K793" s="56">
        <v>64.900000000000006</v>
      </c>
      <c r="L793" s="56" t="s">
        <v>119</v>
      </c>
      <c r="M793" s="56">
        <v>83.6</v>
      </c>
      <c r="N793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793" s="13" t="str">
        <f>CONCATENATE("F","$",Таблица_основная[[#This Row],[Первая строка массива]])</f>
        <v>F$786</v>
      </c>
      <c r="P793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93" s="13">
        <f t="shared" si="49"/>
        <v>786</v>
      </c>
      <c r="R793" s="13">
        <f>Таблица_основная[[#This Row],[Первая строка массива]]+15</f>
        <v>801</v>
      </c>
    </row>
    <row r="794" spans="1:27" x14ac:dyDescent="0.2">
      <c r="A794" s="13">
        <v>2341</v>
      </c>
      <c r="B794" s="28">
        <v>947</v>
      </c>
      <c r="C794" s="27" t="s">
        <v>142</v>
      </c>
      <c r="D794" s="29" t="s">
        <v>99</v>
      </c>
      <c r="E794" s="30">
        <v>44927</v>
      </c>
      <c r="F794" s="38">
        <v>20.9</v>
      </c>
      <c r="G794" s="13">
        <v>10</v>
      </c>
      <c r="H794" s="32" t="s">
        <v>110</v>
      </c>
      <c r="I794" s="31">
        <v>37</v>
      </c>
      <c r="J794" s="32" t="s">
        <v>112</v>
      </c>
      <c r="K794" s="56">
        <v>64.900000000000006</v>
      </c>
      <c r="L794" s="56" t="s">
        <v>119</v>
      </c>
      <c r="M794" s="56">
        <v>83.6</v>
      </c>
      <c r="N794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794" s="13" t="str">
        <f>CONCATENATE("F","$",Таблица_основная[[#This Row],[Первая строка массива]])</f>
        <v>F$786</v>
      </c>
      <c r="P794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94" s="13">
        <f t="shared" si="49"/>
        <v>786</v>
      </c>
      <c r="R794" s="13">
        <f>Таблица_основная[[#This Row],[Первая строка массива]]+15</f>
        <v>801</v>
      </c>
    </row>
    <row r="795" spans="1:27" x14ac:dyDescent="0.2">
      <c r="A795" s="13">
        <v>2342</v>
      </c>
      <c r="B795" s="28">
        <v>965</v>
      </c>
      <c r="C795" s="27" t="s">
        <v>143</v>
      </c>
      <c r="D795" s="29" t="s">
        <v>99</v>
      </c>
      <c r="E795" s="30">
        <v>44927</v>
      </c>
      <c r="F795" s="38">
        <v>17.2</v>
      </c>
      <c r="G795" s="13">
        <v>14</v>
      </c>
      <c r="H795" s="32" t="s">
        <v>110</v>
      </c>
      <c r="I795" s="31">
        <v>37</v>
      </c>
      <c r="J795" s="32" t="s">
        <v>112</v>
      </c>
      <c r="K795" s="56">
        <v>64.900000000000006</v>
      </c>
      <c r="L795" s="56" t="s">
        <v>119</v>
      </c>
      <c r="M795" s="56">
        <v>83.6</v>
      </c>
      <c r="N795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795" s="13" t="str">
        <f>CONCATENATE("F","$",Таблица_основная[[#This Row],[Первая строка массива]])</f>
        <v>F$786</v>
      </c>
      <c r="P795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95" s="13">
        <f t="shared" si="49"/>
        <v>786</v>
      </c>
      <c r="R795" s="13">
        <f>Таблица_основная[[#This Row],[Первая строка массива]]+15</f>
        <v>801</v>
      </c>
    </row>
    <row r="796" spans="1:27" x14ac:dyDescent="0.2">
      <c r="A796" s="13">
        <v>2343</v>
      </c>
      <c r="B796" s="28">
        <v>983</v>
      </c>
      <c r="C796" s="27" t="s">
        <v>144</v>
      </c>
      <c r="D796" s="29" t="s">
        <v>99</v>
      </c>
      <c r="E796" s="30">
        <v>44927</v>
      </c>
      <c r="F796" s="38">
        <v>23.9</v>
      </c>
      <c r="G796" s="13">
        <v>8</v>
      </c>
      <c r="H796" s="32" t="s">
        <v>110</v>
      </c>
      <c r="I796" s="31">
        <v>37</v>
      </c>
      <c r="J796" s="32" t="s">
        <v>112</v>
      </c>
      <c r="K796" s="56">
        <v>64.900000000000006</v>
      </c>
      <c r="L796" s="56" t="s">
        <v>119</v>
      </c>
      <c r="M796" s="56">
        <v>83.6</v>
      </c>
      <c r="N79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796" s="13" t="str">
        <f>CONCATENATE("F","$",Таблица_основная[[#This Row],[Первая строка массива]])</f>
        <v>F$786</v>
      </c>
      <c r="P796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96" s="13">
        <f t="shared" si="49"/>
        <v>786</v>
      </c>
      <c r="R796" s="13">
        <f>Таблица_основная[[#This Row],[Первая строка массива]]+15</f>
        <v>801</v>
      </c>
    </row>
    <row r="797" spans="1:27" x14ac:dyDescent="0.2">
      <c r="A797" s="13">
        <v>2344</v>
      </c>
      <c r="B797" s="28">
        <v>1001</v>
      </c>
      <c r="C797" s="27" t="s">
        <v>145</v>
      </c>
      <c r="D797" s="29" t="s">
        <v>99</v>
      </c>
      <c r="E797" s="30">
        <v>44927</v>
      </c>
      <c r="F797" s="38">
        <v>17</v>
      </c>
      <c r="G797" s="13">
        <v>15</v>
      </c>
      <c r="H797" s="32" t="s">
        <v>110</v>
      </c>
      <c r="I797" s="31">
        <v>37</v>
      </c>
      <c r="J797" s="32" t="s">
        <v>112</v>
      </c>
      <c r="K797" s="56">
        <v>64.900000000000006</v>
      </c>
      <c r="L797" s="56" t="s">
        <v>119</v>
      </c>
      <c r="M797" s="56">
        <v>83.6</v>
      </c>
      <c r="N79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797" s="13" t="str">
        <f>CONCATENATE("F","$",Таблица_основная[[#This Row],[Первая строка массива]])</f>
        <v>F$786</v>
      </c>
      <c r="P797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97" s="13">
        <f t="shared" si="49"/>
        <v>786</v>
      </c>
      <c r="R797" s="13">
        <f>Таблица_основная[[#This Row],[Первая строка массива]]+15</f>
        <v>801</v>
      </c>
    </row>
    <row r="798" spans="1:27" x14ac:dyDescent="0.2">
      <c r="A798" s="13">
        <v>2345</v>
      </c>
      <c r="B798" s="28">
        <v>1019</v>
      </c>
      <c r="C798" s="27" t="s">
        <v>146</v>
      </c>
      <c r="D798" s="29" t="s">
        <v>99</v>
      </c>
      <c r="E798" s="30">
        <v>44927</v>
      </c>
      <c r="F798" s="38">
        <v>18.3</v>
      </c>
      <c r="G798" s="13">
        <v>12</v>
      </c>
      <c r="H798" s="32" t="s">
        <v>110</v>
      </c>
      <c r="I798" s="31">
        <v>37</v>
      </c>
      <c r="J798" s="32" t="s">
        <v>112</v>
      </c>
      <c r="K798" s="56">
        <v>64.900000000000006</v>
      </c>
      <c r="L798" s="56" t="s">
        <v>119</v>
      </c>
      <c r="M798" s="56">
        <v>83.6</v>
      </c>
      <c r="N798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798" s="13" t="str">
        <f>CONCATENATE("F","$",Таблица_основная[[#This Row],[Первая строка массива]])</f>
        <v>F$786</v>
      </c>
      <c r="P798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98" s="13">
        <f t="shared" si="49"/>
        <v>786</v>
      </c>
      <c r="R798" s="13">
        <f>Таблица_основная[[#This Row],[Первая строка массива]]+15</f>
        <v>801</v>
      </c>
    </row>
    <row r="799" spans="1:27" x14ac:dyDescent="0.2">
      <c r="A799" s="13">
        <v>2346</v>
      </c>
      <c r="B799" s="28">
        <v>1037</v>
      </c>
      <c r="C799" s="27" t="s">
        <v>147</v>
      </c>
      <c r="D799" s="29" t="s">
        <v>99</v>
      </c>
      <c r="E799" s="30">
        <v>44927</v>
      </c>
      <c r="F799" s="38">
        <v>22.9</v>
      </c>
      <c r="G799" s="13">
        <v>9</v>
      </c>
      <c r="H799" s="32" t="s">
        <v>110</v>
      </c>
      <c r="I799" s="31">
        <v>37</v>
      </c>
      <c r="J799" s="32" t="s">
        <v>112</v>
      </c>
      <c r="K799" s="56">
        <v>64.900000000000006</v>
      </c>
      <c r="L799" s="56" t="s">
        <v>119</v>
      </c>
      <c r="M799" s="56">
        <v>83.6</v>
      </c>
      <c r="N799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799" s="13" t="str">
        <f>CONCATENATE("F","$",Таблица_основная[[#This Row],[Первая строка массива]])</f>
        <v>F$786</v>
      </c>
      <c r="P799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799" s="13">
        <f t="shared" si="49"/>
        <v>786</v>
      </c>
      <c r="R799" s="13">
        <f>Таблица_основная[[#This Row],[Первая строка массива]]+15</f>
        <v>801</v>
      </c>
    </row>
    <row r="800" spans="1:27" x14ac:dyDescent="0.2">
      <c r="A800" s="13">
        <v>2347</v>
      </c>
      <c r="B800" s="28">
        <v>1055</v>
      </c>
      <c r="C800" s="27" t="s">
        <v>148</v>
      </c>
      <c r="D800" s="29" t="s">
        <v>99</v>
      </c>
      <c r="E800" s="30">
        <v>44927</v>
      </c>
      <c r="F800" s="38">
        <v>38.6</v>
      </c>
      <c r="G800" s="13">
        <v>5</v>
      </c>
      <c r="H800" s="32" t="s">
        <v>110</v>
      </c>
      <c r="I800" s="31">
        <v>37</v>
      </c>
      <c r="J800" s="32" t="s">
        <v>112</v>
      </c>
      <c r="K800" s="56">
        <v>64.900000000000006</v>
      </c>
      <c r="L800" s="56" t="s">
        <v>119</v>
      </c>
      <c r="M800" s="56">
        <v>83.6</v>
      </c>
      <c r="N800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800" s="13" t="str">
        <f>CONCATENATE("F","$",Таблица_основная[[#This Row],[Первая строка массива]])</f>
        <v>F$786</v>
      </c>
      <c r="P800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800" s="13">
        <f t="shared" si="49"/>
        <v>786</v>
      </c>
      <c r="R800" s="13">
        <f>Таблица_основная[[#This Row],[Первая строка массива]]+15</f>
        <v>801</v>
      </c>
    </row>
    <row r="801" spans="1:27" x14ac:dyDescent="0.2">
      <c r="A801" s="13">
        <v>2348</v>
      </c>
      <c r="B801" s="28">
        <v>1073</v>
      </c>
      <c r="C801" s="27" t="s">
        <v>149</v>
      </c>
      <c r="D801" s="29" t="s">
        <v>99</v>
      </c>
      <c r="E801" s="30">
        <v>44927</v>
      </c>
      <c r="F801" s="38">
        <v>13.2</v>
      </c>
      <c r="G801" s="13">
        <v>16</v>
      </c>
      <c r="H801" s="32" t="s">
        <v>110</v>
      </c>
      <c r="I801" s="31">
        <v>37</v>
      </c>
      <c r="J801" s="32" t="s">
        <v>112</v>
      </c>
      <c r="K801" s="56">
        <v>64.900000000000006</v>
      </c>
      <c r="L801" s="56" t="s">
        <v>119</v>
      </c>
      <c r="M801" s="56">
        <v>83.6</v>
      </c>
      <c r="N801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O801" s="13" t="str">
        <f>CONCATENATE("F","$",Таблица_основная[[#This Row],[Первая строка массива]])</f>
        <v>F$786</v>
      </c>
      <c r="P801" s="13" t="str">
        <f>CONCATENATE("F","$",Таблица_основная[[#This Row],[Первая строка массива]],":","F","$",Таблица_основная[[#This Row],[Последняя строка моссива]])</f>
        <v>F$786:F$801</v>
      </c>
      <c r="Q801" s="13">
        <f t="shared" si="49"/>
        <v>786</v>
      </c>
      <c r="R801" s="13">
        <f>Таблица_основная[[#This Row],[Первая строка массива]]+15</f>
        <v>801</v>
      </c>
    </row>
    <row r="802" spans="1:27" x14ac:dyDescent="0.2">
      <c r="A802" s="13">
        <v>2377</v>
      </c>
      <c r="B802" s="28">
        <v>805</v>
      </c>
      <c r="C802" s="27" t="s">
        <v>134</v>
      </c>
      <c r="D802" s="29" t="s">
        <v>103</v>
      </c>
      <c r="E802" s="30">
        <v>44927</v>
      </c>
      <c r="F802" s="38">
        <v>4.0999999999999996</v>
      </c>
      <c r="G802" s="13">
        <v>1</v>
      </c>
      <c r="H802" s="32" t="s">
        <v>110</v>
      </c>
      <c r="I802" s="38">
        <v>0.7</v>
      </c>
      <c r="J802" s="32" t="s">
        <v>112</v>
      </c>
      <c r="K802" s="56">
        <v>15</v>
      </c>
      <c r="L802" s="56" t="s">
        <v>119</v>
      </c>
      <c r="M802" s="56">
        <v>22</v>
      </c>
      <c r="N802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802" s="13" t="str">
        <f>CONCATENATE("F","$",Таблица_основная[[#This Row],[Первая строка массива]])</f>
        <v>F$802</v>
      </c>
      <c r="P802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02" s="63">
        <f>ROW()</f>
        <v>802</v>
      </c>
      <c r="R802" s="13">
        <f>Таблица_основная[[#This Row],[Первая строка массива]]+15</f>
        <v>817</v>
      </c>
    </row>
    <row r="803" spans="1:27" x14ac:dyDescent="0.2">
      <c r="A803" s="13">
        <v>2378</v>
      </c>
      <c r="B803" s="28">
        <v>823</v>
      </c>
      <c r="C803" s="27" t="s">
        <v>135</v>
      </c>
      <c r="D803" s="29" t="s">
        <v>103</v>
      </c>
      <c r="E803" s="30">
        <v>44927</v>
      </c>
      <c r="F803" s="38">
        <v>2.4</v>
      </c>
      <c r="G803" s="13">
        <v>2</v>
      </c>
      <c r="H803" s="32" t="s">
        <v>110</v>
      </c>
      <c r="I803" s="38">
        <v>0.7</v>
      </c>
      <c r="J803" s="32" t="s">
        <v>112</v>
      </c>
      <c r="K803" s="56">
        <v>15</v>
      </c>
      <c r="L803" s="56" t="s">
        <v>119</v>
      </c>
      <c r="M803" s="56">
        <v>22</v>
      </c>
      <c r="N803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803" s="13" t="str">
        <f>CONCATENATE("F","$",Таблица_основная[[#This Row],[Первая строка массива]])</f>
        <v>F$802</v>
      </c>
      <c r="P803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03" s="13">
        <f t="shared" ref="Q803:Q817" si="50">Q802</f>
        <v>802</v>
      </c>
      <c r="R803" s="13">
        <f>Таблица_основная[[#This Row],[Первая строка массива]]+15</f>
        <v>817</v>
      </c>
    </row>
    <row r="804" spans="1:27" x14ac:dyDescent="0.2">
      <c r="A804" s="13">
        <v>2379</v>
      </c>
      <c r="B804" s="28">
        <v>841</v>
      </c>
      <c r="C804" s="27" t="s">
        <v>136</v>
      </c>
      <c r="D804" s="29" t="s">
        <v>103</v>
      </c>
      <c r="E804" s="30">
        <v>44927</v>
      </c>
      <c r="F804" s="38">
        <v>0.8</v>
      </c>
      <c r="G804" s="13">
        <v>4</v>
      </c>
      <c r="H804" s="32" t="s">
        <v>110</v>
      </c>
      <c r="I804" s="38">
        <v>0.7</v>
      </c>
      <c r="J804" s="32" t="s">
        <v>112</v>
      </c>
      <c r="K804" s="56">
        <v>15</v>
      </c>
      <c r="L804" s="56" t="s">
        <v>119</v>
      </c>
      <c r="M804" s="56">
        <v>22</v>
      </c>
      <c r="N804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804" s="13" t="str">
        <f>CONCATENATE("F","$",Таблица_основная[[#This Row],[Первая строка массива]])</f>
        <v>F$802</v>
      </c>
      <c r="P804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04" s="13">
        <f t="shared" si="50"/>
        <v>802</v>
      </c>
      <c r="R804" s="13">
        <f>Таблица_основная[[#This Row],[Первая строка массива]]+15</f>
        <v>817</v>
      </c>
    </row>
    <row r="805" spans="1:27" x14ac:dyDescent="0.2">
      <c r="A805" s="13">
        <v>2380</v>
      </c>
      <c r="B805" s="28">
        <v>859</v>
      </c>
      <c r="C805" s="27" t="s">
        <v>137</v>
      </c>
      <c r="D805" s="29" t="s">
        <v>103</v>
      </c>
      <c r="E805" s="30">
        <v>44927</v>
      </c>
      <c r="F805" s="38">
        <v>0.3</v>
      </c>
      <c r="G805" s="13">
        <v>8</v>
      </c>
      <c r="H805" s="32" t="s">
        <v>110</v>
      </c>
      <c r="I805" s="38">
        <v>0.7</v>
      </c>
      <c r="J805" s="32" t="s">
        <v>112</v>
      </c>
      <c r="K805" s="56">
        <v>15</v>
      </c>
      <c r="L805" s="56" t="s">
        <v>119</v>
      </c>
      <c r="M805" s="56">
        <v>22</v>
      </c>
      <c r="N805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805" s="13" t="str">
        <f>CONCATENATE("F","$",Таблица_основная[[#This Row],[Первая строка массива]])</f>
        <v>F$802</v>
      </c>
      <c r="P805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05" s="13">
        <f t="shared" si="50"/>
        <v>802</v>
      </c>
      <c r="R805" s="13">
        <f>Таблица_основная[[#This Row],[Первая строка массива]]+15</f>
        <v>817</v>
      </c>
    </row>
    <row r="806" spans="1:27" x14ac:dyDescent="0.2">
      <c r="A806" s="13">
        <v>2381</v>
      </c>
      <c r="B806" s="28">
        <v>877</v>
      </c>
      <c r="C806" s="27" t="s">
        <v>138</v>
      </c>
      <c r="D806" s="29" t="s">
        <v>103</v>
      </c>
      <c r="E806" s="30">
        <v>44927</v>
      </c>
      <c r="F806" s="38">
        <v>0.1</v>
      </c>
      <c r="G806" s="13">
        <v>10</v>
      </c>
      <c r="H806" s="32" t="s">
        <v>110</v>
      </c>
      <c r="I806" s="38">
        <v>0.7</v>
      </c>
      <c r="J806" s="32" t="s">
        <v>112</v>
      </c>
      <c r="K806" s="56">
        <v>15</v>
      </c>
      <c r="L806" s="56" t="s">
        <v>119</v>
      </c>
      <c r="M806" s="56">
        <v>22</v>
      </c>
      <c r="N80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806" s="13" t="str">
        <f>CONCATENATE("F","$",Таблица_основная[[#This Row],[Первая строка массива]])</f>
        <v>F$802</v>
      </c>
      <c r="P806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06" s="13">
        <f t="shared" si="50"/>
        <v>802</v>
      </c>
      <c r="R806" s="13">
        <f>Таблица_основная[[#This Row],[Первая строка массива]]+15</f>
        <v>817</v>
      </c>
    </row>
    <row r="807" spans="1:27" x14ac:dyDescent="0.2">
      <c r="A807" s="13">
        <v>2382</v>
      </c>
      <c r="B807" s="28">
        <v>895</v>
      </c>
      <c r="C807" s="27" t="s">
        <v>139</v>
      </c>
      <c r="D807" s="29" t="s">
        <v>103</v>
      </c>
      <c r="E807" s="30">
        <v>44927</v>
      </c>
      <c r="F807" s="38">
        <v>1</v>
      </c>
      <c r="G807" s="13">
        <v>3</v>
      </c>
      <c r="H807" s="32" t="s">
        <v>110</v>
      </c>
      <c r="I807" s="38">
        <v>0.7</v>
      </c>
      <c r="J807" s="32" t="s">
        <v>112</v>
      </c>
      <c r="K807" s="56">
        <v>15</v>
      </c>
      <c r="L807" s="56" t="s">
        <v>119</v>
      </c>
      <c r="M807" s="56">
        <v>22</v>
      </c>
      <c r="N80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807" s="13" t="str">
        <f>CONCATENATE("F","$",Таблица_основная[[#This Row],[Первая строка массива]])</f>
        <v>F$802</v>
      </c>
      <c r="P807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07" s="13">
        <f t="shared" si="50"/>
        <v>802</v>
      </c>
      <c r="R807" s="13">
        <f>Таблица_основная[[#This Row],[Первая строка массива]]+15</f>
        <v>817</v>
      </c>
    </row>
    <row r="808" spans="1:27" x14ac:dyDescent="0.2">
      <c r="A808" s="13">
        <v>2383</v>
      </c>
      <c r="B808" s="28">
        <v>913</v>
      </c>
      <c r="C808" s="27" t="s">
        <v>140</v>
      </c>
      <c r="D808" s="29" t="s">
        <v>103</v>
      </c>
      <c r="E808" s="30">
        <v>44927</v>
      </c>
      <c r="F808" s="38">
        <v>0.2</v>
      </c>
      <c r="G808" s="13">
        <v>9</v>
      </c>
      <c r="H808" s="32" t="s">
        <v>110</v>
      </c>
      <c r="I808" s="38">
        <v>0.7</v>
      </c>
      <c r="J808" s="32" t="s">
        <v>112</v>
      </c>
      <c r="K808" s="56">
        <v>15</v>
      </c>
      <c r="L808" s="56" t="s">
        <v>119</v>
      </c>
      <c r="M808" s="56">
        <v>22</v>
      </c>
      <c r="N808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808" s="13" t="str">
        <f>CONCATENATE("F","$",Таблица_основная[[#This Row],[Первая строка массива]])</f>
        <v>F$802</v>
      </c>
      <c r="P808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08" s="13">
        <f t="shared" si="50"/>
        <v>802</v>
      </c>
      <c r="R808" s="13">
        <f>Таблица_основная[[#This Row],[Первая строка массива]]+15</f>
        <v>817</v>
      </c>
    </row>
    <row r="809" spans="1:27" x14ac:dyDescent="0.2">
      <c r="A809" s="13">
        <v>2384</v>
      </c>
      <c r="B809" s="28">
        <v>931</v>
      </c>
      <c r="C809" s="27" t="s">
        <v>141</v>
      </c>
      <c r="D809" s="29" t="s">
        <v>103</v>
      </c>
      <c r="E809" s="30">
        <v>44927</v>
      </c>
      <c r="F809" s="38">
        <v>0.4</v>
      </c>
      <c r="G809" s="13">
        <v>7</v>
      </c>
      <c r="H809" s="32" t="s">
        <v>110</v>
      </c>
      <c r="I809" s="38">
        <v>0.7</v>
      </c>
      <c r="J809" s="32" t="s">
        <v>112</v>
      </c>
      <c r="K809" s="56">
        <v>15</v>
      </c>
      <c r="L809" s="56" t="s">
        <v>119</v>
      </c>
      <c r="M809" s="56">
        <v>22</v>
      </c>
      <c r="N809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809" s="13" t="str">
        <f>CONCATENATE("F","$",Таблица_основная[[#This Row],[Первая строка массива]])</f>
        <v>F$802</v>
      </c>
      <c r="P809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09" s="13">
        <f t="shared" si="50"/>
        <v>802</v>
      </c>
      <c r="R809" s="13">
        <f>Таблица_основная[[#This Row],[Первая строка массива]]+15</f>
        <v>817</v>
      </c>
    </row>
    <row r="810" spans="1:27" x14ac:dyDescent="0.2">
      <c r="A810" s="13">
        <v>2385</v>
      </c>
      <c r="B810" s="28">
        <v>949</v>
      </c>
      <c r="C810" s="27" t="s">
        <v>142</v>
      </c>
      <c r="D810" s="29" t="s">
        <v>103</v>
      </c>
      <c r="E810" s="30">
        <v>44927</v>
      </c>
      <c r="F810" s="38">
        <v>0</v>
      </c>
      <c r="G810" s="13">
        <v>11</v>
      </c>
      <c r="H810" s="32" t="s">
        <v>110</v>
      </c>
      <c r="I810" s="38">
        <v>0.7</v>
      </c>
      <c r="J810" s="32" t="s">
        <v>112</v>
      </c>
      <c r="K810" s="56">
        <v>15</v>
      </c>
      <c r="L810" s="56" t="s">
        <v>119</v>
      </c>
      <c r="M810" s="56">
        <v>22</v>
      </c>
      <c r="N810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810" s="13" t="str">
        <f>CONCATENATE("F","$",Таблица_основная[[#This Row],[Первая строка массива]])</f>
        <v>F$802</v>
      </c>
      <c r="P810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10" s="13">
        <f t="shared" si="50"/>
        <v>802</v>
      </c>
      <c r="R810" s="13">
        <f>Таблица_основная[[#This Row],[Первая строка массива]]+15</f>
        <v>817</v>
      </c>
    </row>
    <row r="811" spans="1:27" x14ac:dyDescent="0.2">
      <c r="A811" s="13">
        <v>2386</v>
      </c>
      <c r="B811" s="28">
        <v>967</v>
      </c>
      <c r="C811" s="27" t="s">
        <v>143</v>
      </c>
      <c r="D811" s="29" t="s">
        <v>103</v>
      </c>
      <c r="E811" s="30">
        <v>44927</v>
      </c>
      <c r="F811" s="38">
        <v>0.1</v>
      </c>
      <c r="G811" s="13">
        <v>10</v>
      </c>
      <c r="H811" s="32" t="s">
        <v>110</v>
      </c>
      <c r="I811" s="38">
        <v>0.7</v>
      </c>
      <c r="J811" s="32" t="s">
        <v>112</v>
      </c>
      <c r="K811" s="56">
        <v>15</v>
      </c>
      <c r="L811" s="56" t="s">
        <v>119</v>
      </c>
      <c r="M811" s="56">
        <v>22</v>
      </c>
      <c r="N811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811" s="13" t="str">
        <f>CONCATENATE("F","$",Таблица_основная[[#This Row],[Первая строка массива]])</f>
        <v>F$802</v>
      </c>
      <c r="P811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11" s="13">
        <f t="shared" si="50"/>
        <v>802</v>
      </c>
      <c r="R811" s="13">
        <f>Таблица_основная[[#This Row],[Первая строка массива]]+15</f>
        <v>817</v>
      </c>
    </row>
    <row r="812" spans="1:27" x14ac:dyDescent="0.2">
      <c r="A812" s="13">
        <v>2387</v>
      </c>
      <c r="B812" s="28">
        <v>985</v>
      </c>
      <c r="C812" s="27" t="s">
        <v>144</v>
      </c>
      <c r="D812" s="29" t="s">
        <v>103</v>
      </c>
      <c r="E812" s="30">
        <v>44927</v>
      </c>
      <c r="F812" s="38">
        <v>0</v>
      </c>
      <c r="G812" s="13">
        <v>11</v>
      </c>
      <c r="H812" s="32" t="s">
        <v>110</v>
      </c>
      <c r="I812" s="38">
        <v>0.7</v>
      </c>
      <c r="J812" s="32" t="s">
        <v>112</v>
      </c>
      <c r="K812" s="56">
        <v>15</v>
      </c>
      <c r="L812" s="56" t="s">
        <v>119</v>
      </c>
      <c r="M812" s="56">
        <v>22</v>
      </c>
      <c r="N812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812" s="13" t="str">
        <f>CONCATENATE("F","$",Таблица_основная[[#This Row],[Первая строка массива]])</f>
        <v>F$802</v>
      </c>
      <c r="P812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12" s="13">
        <f t="shared" si="50"/>
        <v>802</v>
      </c>
      <c r="R812" s="13">
        <f>Таблица_основная[[#This Row],[Первая строка массива]]+15</f>
        <v>817</v>
      </c>
    </row>
    <row r="813" spans="1:27" x14ac:dyDescent="0.2">
      <c r="A813" s="13">
        <v>2388</v>
      </c>
      <c r="B813" s="28">
        <v>1003</v>
      </c>
      <c r="C813" s="27" t="s">
        <v>145</v>
      </c>
      <c r="D813" s="29" t="s">
        <v>103</v>
      </c>
      <c r="E813" s="30">
        <v>44927</v>
      </c>
      <c r="F813" s="38">
        <v>0</v>
      </c>
      <c r="G813" s="13">
        <v>11</v>
      </c>
      <c r="H813" s="32" t="s">
        <v>110</v>
      </c>
      <c r="I813" s="38">
        <v>0.7</v>
      </c>
      <c r="J813" s="32" t="s">
        <v>112</v>
      </c>
      <c r="K813" s="56">
        <v>15</v>
      </c>
      <c r="L813" s="56" t="s">
        <v>119</v>
      </c>
      <c r="M813" s="56">
        <v>22</v>
      </c>
      <c r="N813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813" s="13" t="str">
        <f>CONCATENATE("F","$",Таблица_основная[[#This Row],[Первая строка массива]])</f>
        <v>F$802</v>
      </c>
      <c r="P813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13" s="13">
        <f t="shared" si="50"/>
        <v>802</v>
      </c>
      <c r="R813" s="13">
        <f>Таблица_основная[[#This Row],[Первая строка массива]]+15</f>
        <v>817</v>
      </c>
      <c r="Z813" s="22"/>
      <c r="AA813" s="22"/>
    </row>
    <row r="814" spans="1:27" x14ac:dyDescent="0.2">
      <c r="A814" s="13">
        <v>2389</v>
      </c>
      <c r="B814" s="28">
        <v>1021</v>
      </c>
      <c r="C814" s="27" t="s">
        <v>146</v>
      </c>
      <c r="D814" s="29" t="s">
        <v>103</v>
      </c>
      <c r="E814" s="30">
        <v>44927</v>
      </c>
      <c r="F814" s="38">
        <v>0.5</v>
      </c>
      <c r="G814" s="13">
        <v>6</v>
      </c>
      <c r="H814" s="32" t="s">
        <v>110</v>
      </c>
      <c r="I814" s="38">
        <v>0.7</v>
      </c>
      <c r="J814" s="32" t="s">
        <v>112</v>
      </c>
      <c r="K814" s="56">
        <v>15</v>
      </c>
      <c r="L814" s="56" t="s">
        <v>119</v>
      </c>
      <c r="M814" s="56">
        <v>22</v>
      </c>
      <c r="N814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814" s="13" t="str">
        <f>CONCATENATE("F","$",Таблица_основная[[#This Row],[Первая строка массива]])</f>
        <v>F$802</v>
      </c>
      <c r="P814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14" s="13">
        <f t="shared" si="50"/>
        <v>802</v>
      </c>
      <c r="R814" s="13">
        <f>Таблица_основная[[#This Row],[Первая строка массива]]+15</f>
        <v>817</v>
      </c>
    </row>
    <row r="815" spans="1:27" x14ac:dyDescent="0.2">
      <c r="A815" s="13">
        <v>2390</v>
      </c>
      <c r="B815" s="28">
        <v>1039</v>
      </c>
      <c r="C815" s="27" t="s">
        <v>147</v>
      </c>
      <c r="D815" s="29" t="s">
        <v>103</v>
      </c>
      <c r="E815" s="30">
        <v>44927</v>
      </c>
      <c r="F815" s="38">
        <v>0.6</v>
      </c>
      <c r="G815" s="13">
        <v>5</v>
      </c>
      <c r="H815" s="32" t="s">
        <v>110</v>
      </c>
      <c r="I815" s="38">
        <v>0.7</v>
      </c>
      <c r="J815" s="32" t="s">
        <v>112</v>
      </c>
      <c r="K815" s="56">
        <v>15</v>
      </c>
      <c r="L815" s="56" t="s">
        <v>119</v>
      </c>
      <c r="M815" s="56">
        <v>22</v>
      </c>
      <c r="N815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815" s="13" t="str">
        <f>CONCATENATE("F","$",Таблица_основная[[#This Row],[Первая строка массива]])</f>
        <v>F$802</v>
      </c>
      <c r="P815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15" s="13">
        <f t="shared" si="50"/>
        <v>802</v>
      </c>
      <c r="R815" s="13">
        <f>Таблица_основная[[#This Row],[Первая строка массива]]+15</f>
        <v>817</v>
      </c>
    </row>
    <row r="816" spans="1:27" x14ac:dyDescent="0.2">
      <c r="A816" s="13">
        <v>2391</v>
      </c>
      <c r="B816" s="28">
        <v>1057</v>
      </c>
      <c r="C816" s="27" t="s">
        <v>148</v>
      </c>
      <c r="D816" s="29" t="s">
        <v>103</v>
      </c>
      <c r="E816" s="30">
        <v>44927</v>
      </c>
      <c r="F816" s="38">
        <v>0.5</v>
      </c>
      <c r="G816" s="13">
        <v>6</v>
      </c>
      <c r="H816" s="32" t="s">
        <v>110</v>
      </c>
      <c r="I816" s="38">
        <v>0.7</v>
      </c>
      <c r="J816" s="32" t="s">
        <v>112</v>
      </c>
      <c r="K816" s="56">
        <v>15</v>
      </c>
      <c r="L816" s="56" t="s">
        <v>119</v>
      </c>
      <c r="M816" s="56">
        <v>22</v>
      </c>
      <c r="N816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816" s="13" t="str">
        <f>CONCATENATE("F","$",Таблица_основная[[#This Row],[Первая строка массива]])</f>
        <v>F$802</v>
      </c>
      <c r="P816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16" s="13">
        <f t="shared" si="50"/>
        <v>802</v>
      </c>
      <c r="R816" s="13">
        <f>Таблица_основная[[#This Row],[Первая строка массива]]+15</f>
        <v>817</v>
      </c>
    </row>
    <row r="817" spans="1:27" x14ac:dyDescent="0.2">
      <c r="A817" s="13">
        <v>2392</v>
      </c>
      <c r="B817" s="28">
        <v>1075</v>
      </c>
      <c r="C817" s="27" t="s">
        <v>149</v>
      </c>
      <c r="D817" s="29" t="s">
        <v>103</v>
      </c>
      <c r="E817" s="30">
        <v>44927</v>
      </c>
      <c r="F817" s="38">
        <v>0.1</v>
      </c>
      <c r="G817" s="13">
        <v>10</v>
      </c>
      <c r="H817" s="32" t="s">
        <v>110</v>
      </c>
      <c r="I817" s="38">
        <v>0.7</v>
      </c>
      <c r="J817" s="32" t="s">
        <v>112</v>
      </c>
      <c r="K817" s="56">
        <v>15</v>
      </c>
      <c r="L817" s="56" t="s">
        <v>119</v>
      </c>
      <c r="M817" s="56">
        <v>22</v>
      </c>
      <c r="N817" s="13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817" s="13" t="str">
        <f>CONCATENATE("F","$",Таблица_основная[[#This Row],[Первая строка массива]])</f>
        <v>F$802</v>
      </c>
      <c r="P817" s="13" t="str">
        <f>CONCATENATE("F","$",Таблица_основная[[#This Row],[Первая строка массива]],":","F","$",Таблица_основная[[#This Row],[Последняя строка моссива]])</f>
        <v>F$802:F$817</v>
      </c>
      <c r="Q817" s="13">
        <f t="shared" si="50"/>
        <v>802</v>
      </c>
      <c r="R817" s="13">
        <f>Таблица_основная[[#This Row],[Первая строка массива]]+15</f>
        <v>817</v>
      </c>
    </row>
    <row r="818" spans="1:27" s="22" customFormat="1" x14ac:dyDescent="0.2">
      <c r="A818" s="93">
        <v>2509</v>
      </c>
      <c r="B818" s="94"/>
      <c r="C818" s="95" t="s">
        <v>134</v>
      </c>
      <c r="D818" s="96" t="s">
        <v>81</v>
      </c>
      <c r="E818" s="97">
        <v>45108</v>
      </c>
      <c r="F818" s="98">
        <v>78</v>
      </c>
      <c r="G818" s="99">
        <v>1</v>
      </c>
      <c r="H818" s="100" t="s">
        <v>121</v>
      </c>
      <c r="I818" s="98">
        <v>14</v>
      </c>
      <c r="J818" s="101" t="s">
        <v>122</v>
      </c>
      <c r="K818" s="102">
        <v>66</v>
      </c>
      <c r="L818" s="102" t="s">
        <v>123</v>
      </c>
      <c r="M818" s="102">
        <v>82</v>
      </c>
      <c r="N818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818" s="101" t="str">
        <f>CONCATENATE("F","$",Таблица_основная[[#This Row],[Первая строка массива]])</f>
        <v>F$818</v>
      </c>
      <c r="P818" s="101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18" s="93">
        <f>ROW()</f>
        <v>818</v>
      </c>
      <c r="R818" s="13">
        <f>Таблица_основная[[#This Row],[Первая строка массива]]+15</f>
        <v>833</v>
      </c>
      <c r="Z818"/>
      <c r="AA818"/>
    </row>
    <row r="819" spans="1:27" x14ac:dyDescent="0.2">
      <c r="A819" s="13">
        <v>2510</v>
      </c>
      <c r="B819" s="28"/>
      <c r="C819" s="27" t="s">
        <v>135</v>
      </c>
      <c r="D819" s="29" t="s">
        <v>81</v>
      </c>
      <c r="E819" s="30">
        <v>45108</v>
      </c>
      <c r="F819" s="31">
        <v>47</v>
      </c>
      <c r="G819" s="64">
        <v>2</v>
      </c>
      <c r="H819" s="62" t="s">
        <v>121</v>
      </c>
      <c r="I819" s="31">
        <v>14</v>
      </c>
      <c r="J819" s="32" t="s">
        <v>122</v>
      </c>
      <c r="K819" s="56">
        <v>66</v>
      </c>
      <c r="L819" s="56" t="s">
        <v>123</v>
      </c>
      <c r="M819" s="56">
        <v>82</v>
      </c>
      <c r="N81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819" s="32" t="str">
        <f>CONCATENATE("F","$",Таблица_основная[[#This Row],[Первая строка массива]])</f>
        <v>F$818</v>
      </c>
      <c r="P819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19" s="13">
        <f>Q818</f>
        <v>818</v>
      </c>
      <c r="R819" s="13">
        <f>Таблица_основная[[#This Row],[Первая строка массива]]+15</f>
        <v>833</v>
      </c>
    </row>
    <row r="820" spans="1:27" x14ac:dyDescent="0.2">
      <c r="A820" s="13">
        <v>2511</v>
      </c>
      <c r="B820" s="28"/>
      <c r="C820" s="27" t="s">
        <v>136</v>
      </c>
      <c r="D820" s="29" t="s">
        <v>81</v>
      </c>
      <c r="E820" s="30">
        <v>45108</v>
      </c>
      <c r="F820" s="31">
        <v>24</v>
      </c>
      <c r="G820" s="64">
        <v>3</v>
      </c>
      <c r="H820" s="62" t="s">
        <v>121</v>
      </c>
      <c r="I820" s="31">
        <v>14</v>
      </c>
      <c r="J820" s="32" t="s">
        <v>122</v>
      </c>
      <c r="K820" s="56">
        <v>66</v>
      </c>
      <c r="L820" s="56" t="s">
        <v>123</v>
      </c>
      <c r="M820" s="56">
        <v>82</v>
      </c>
      <c r="N82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820" s="32" t="str">
        <f>CONCATENATE("F","$",Таблица_основная[[#This Row],[Первая строка массива]])</f>
        <v>F$818</v>
      </c>
      <c r="P820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20" s="13">
        <f t="shared" ref="Q820:Q833" si="51">Q819</f>
        <v>818</v>
      </c>
      <c r="R820" s="13">
        <f>Таблица_основная[[#This Row],[Первая строка массива]]+15</f>
        <v>833</v>
      </c>
    </row>
    <row r="821" spans="1:27" x14ac:dyDescent="0.2">
      <c r="A821" s="13">
        <v>2512</v>
      </c>
      <c r="B821" s="28"/>
      <c r="C821" s="27" t="s">
        <v>137</v>
      </c>
      <c r="D821" s="29" t="s">
        <v>81</v>
      </c>
      <c r="E821" s="30">
        <v>45108</v>
      </c>
      <c r="F821" s="31">
        <v>7</v>
      </c>
      <c r="G821" s="64">
        <v>6</v>
      </c>
      <c r="H821" s="62" t="s">
        <v>121</v>
      </c>
      <c r="I821" s="31">
        <v>14</v>
      </c>
      <c r="J821" s="32" t="s">
        <v>122</v>
      </c>
      <c r="K821" s="56">
        <v>66</v>
      </c>
      <c r="L821" s="56" t="s">
        <v>123</v>
      </c>
      <c r="M821" s="56">
        <v>82</v>
      </c>
      <c r="N82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821" s="32" t="str">
        <f>CONCATENATE("F","$",Таблица_основная[[#This Row],[Первая строка массива]])</f>
        <v>F$818</v>
      </c>
      <c r="P821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21" s="13">
        <f t="shared" si="51"/>
        <v>818</v>
      </c>
      <c r="R821" s="13">
        <f>Таблица_основная[[#This Row],[Первая строка массива]]+15</f>
        <v>833</v>
      </c>
    </row>
    <row r="822" spans="1:27" x14ac:dyDescent="0.2">
      <c r="A822" s="13">
        <v>2513</v>
      </c>
      <c r="B822" s="28"/>
      <c r="C822" s="27" t="s">
        <v>138</v>
      </c>
      <c r="D822" s="29" t="s">
        <v>81</v>
      </c>
      <c r="E822" s="30">
        <v>45108</v>
      </c>
      <c r="F822" s="31">
        <v>4</v>
      </c>
      <c r="G822" s="64">
        <v>8</v>
      </c>
      <c r="H822" s="62" t="s">
        <v>121</v>
      </c>
      <c r="I822" s="31">
        <v>14</v>
      </c>
      <c r="J822" s="32" t="s">
        <v>122</v>
      </c>
      <c r="K822" s="56">
        <v>66</v>
      </c>
      <c r="L822" s="56" t="s">
        <v>123</v>
      </c>
      <c r="M822" s="56">
        <v>82</v>
      </c>
      <c r="N82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822" s="32" t="str">
        <f>CONCATENATE("F","$",Таблица_основная[[#This Row],[Первая строка массива]])</f>
        <v>F$818</v>
      </c>
      <c r="P822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22" s="13">
        <f t="shared" si="51"/>
        <v>818</v>
      </c>
      <c r="R822" s="13">
        <f>Таблица_основная[[#This Row],[Первая строка массива]]+15</f>
        <v>833</v>
      </c>
    </row>
    <row r="823" spans="1:27" x14ac:dyDescent="0.2">
      <c r="A823" s="13">
        <v>2514</v>
      </c>
      <c r="B823" s="28"/>
      <c r="C823" s="27" t="s">
        <v>139</v>
      </c>
      <c r="D823" s="29" t="s">
        <v>81</v>
      </c>
      <c r="E823" s="30">
        <v>45108</v>
      </c>
      <c r="F823" s="31">
        <v>16</v>
      </c>
      <c r="G823" s="64">
        <v>4</v>
      </c>
      <c r="H823" s="62" t="s">
        <v>121</v>
      </c>
      <c r="I823" s="31">
        <v>14</v>
      </c>
      <c r="J823" s="32" t="s">
        <v>122</v>
      </c>
      <c r="K823" s="56">
        <v>66</v>
      </c>
      <c r="L823" s="56" t="s">
        <v>123</v>
      </c>
      <c r="M823" s="56">
        <v>82</v>
      </c>
      <c r="N82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823" s="32" t="str">
        <f>CONCATENATE("F","$",Таблица_основная[[#This Row],[Первая строка массива]])</f>
        <v>F$818</v>
      </c>
      <c r="P823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23" s="13">
        <f t="shared" si="51"/>
        <v>818</v>
      </c>
      <c r="R823" s="13">
        <f>Таблица_основная[[#This Row],[Первая строка массива]]+15</f>
        <v>833</v>
      </c>
    </row>
    <row r="824" spans="1:27" x14ac:dyDescent="0.2">
      <c r="A824" s="13">
        <v>2515</v>
      </c>
      <c r="B824" s="28"/>
      <c r="C824" s="27" t="s">
        <v>140</v>
      </c>
      <c r="D824" s="29" t="s">
        <v>81</v>
      </c>
      <c r="E824" s="30">
        <v>45108</v>
      </c>
      <c r="F824" s="31">
        <v>4</v>
      </c>
      <c r="G824" s="64">
        <v>8</v>
      </c>
      <c r="H824" s="62" t="s">
        <v>121</v>
      </c>
      <c r="I824" s="31">
        <v>14</v>
      </c>
      <c r="J824" s="32" t="s">
        <v>122</v>
      </c>
      <c r="K824" s="56">
        <v>66</v>
      </c>
      <c r="L824" s="56" t="s">
        <v>123</v>
      </c>
      <c r="M824" s="56">
        <v>82</v>
      </c>
      <c r="N82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824" s="32" t="str">
        <f>CONCATENATE("F","$",Таблица_основная[[#This Row],[Первая строка массива]])</f>
        <v>F$818</v>
      </c>
      <c r="P824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24" s="13">
        <f t="shared" si="51"/>
        <v>818</v>
      </c>
      <c r="R824" s="13">
        <f>Таблица_основная[[#This Row],[Первая строка массива]]+15</f>
        <v>833</v>
      </c>
    </row>
    <row r="825" spans="1:27" x14ac:dyDescent="0.2">
      <c r="A825" s="13">
        <v>2516</v>
      </c>
      <c r="B825" s="28"/>
      <c r="C825" s="27" t="s">
        <v>141</v>
      </c>
      <c r="D825" s="29" t="s">
        <v>81</v>
      </c>
      <c r="E825" s="30">
        <v>45108</v>
      </c>
      <c r="F825" s="31">
        <v>5</v>
      </c>
      <c r="G825" s="64">
        <v>7</v>
      </c>
      <c r="H825" s="62" t="s">
        <v>121</v>
      </c>
      <c r="I825" s="31">
        <v>14</v>
      </c>
      <c r="J825" s="32" t="s">
        <v>122</v>
      </c>
      <c r="K825" s="56">
        <v>66</v>
      </c>
      <c r="L825" s="56" t="s">
        <v>123</v>
      </c>
      <c r="M825" s="56">
        <v>82</v>
      </c>
      <c r="N82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825" s="32" t="str">
        <f>CONCATENATE("F","$",Таблица_основная[[#This Row],[Первая строка массива]])</f>
        <v>F$818</v>
      </c>
      <c r="P825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25" s="13">
        <f t="shared" si="51"/>
        <v>818</v>
      </c>
      <c r="R825" s="13">
        <f>Таблица_основная[[#This Row],[Первая строка массива]]+15</f>
        <v>833</v>
      </c>
    </row>
    <row r="826" spans="1:27" x14ac:dyDescent="0.2">
      <c r="A826" s="13">
        <v>2517</v>
      </c>
      <c r="B826" s="28"/>
      <c r="C826" s="27" t="s">
        <v>142</v>
      </c>
      <c r="D826" s="29" t="s">
        <v>81</v>
      </c>
      <c r="E826" s="30">
        <v>45108</v>
      </c>
      <c r="F826" s="31">
        <v>5</v>
      </c>
      <c r="G826" s="64">
        <v>7</v>
      </c>
      <c r="H826" s="62" t="s">
        <v>121</v>
      </c>
      <c r="I826" s="31">
        <v>14</v>
      </c>
      <c r="J826" s="32" t="s">
        <v>122</v>
      </c>
      <c r="K826" s="56">
        <v>66</v>
      </c>
      <c r="L826" s="56" t="s">
        <v>123</v>
      </c>
      <c r="M826" s="56">
        <v>82</v>
      </c>
      <c r="N82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826" s="32" t="str">
        <f>CONCATENATE("F","$",Таблица_основная[[#This Row],[Первая строка массива]])</f>
        <v>F$818</v>
      </c>
      <c r="P826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26" s="13">
        <f t="shared" si="51"/>
        <v>818</v>
      </c>
      <c r="R826" s="13">
        <f>Таблица_основная[[#This Row],[Первая строка массива]]+15</f>
        <v>833</v>
      </c>
    </row>
    <row r="827" spans="1:27" x14ac:dyDescent="0.2">
      <c r="A827" s="13">
        <v>2518</v>
      </c>
      <c r="B827" s="28"/>
      <c r="C827" s="27" t="s">
        <v>143</v>
      </c>
      <c r="D827" s="29" t="s">
        <v>81</v>
      </c>
      <c r="E827" s="30">
        <v>45108</v>
      </c>
      <c r="F827" s="31">
        <v>0</v>
      </c>
      <c r="G827" s="64">
        <v>10</v>
      </c>
      <c r="H827" s="62" t="s">
        <v>121</v>
      </c>
      <c r="I827" s="31">
        <v>14</v>
      </c>
      <c r="J827" s="32" t="s">
        <v>122</v>
      </c>
      <c r="K827" s="56">
        <v>66</v>
      </c>
      <c r="L827" s="56" t="s">
        <v>123</v>
      </c>
      <c r="M827" s="56">
        <v>82</v>
      </c>
      <c r="N82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827" s="32" t="str">
        <f>CONCATENATE("F","$",Таблица_основная[[#This Row],[Первая строка массива]])</f>
        <v>F$818</v>
      </c>
      <c r="P827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27" s="13">
        <f t="shared" si="51"/>
        <v>818</v>
      </c>
      <c r="R827" s="13">
        <f>Таблица_основная[[#This Row],[Первая строка массива]]+15</f>
        <v>833</v>
      </c>
    </row>
    <row r="828" spans="1:27" x14ac:dyDescent="0.2">
      <c r="A828" s="13">
        <v>2519</v>
      </c>
      <c r="B828" s="28"/>
      <c r="C828" s="27" t="s">
        <v>144</v>
      </c>
      <c r="D828" s="29" t="s">
        <v>81</v>
      </c>
      <c r="E828" s="30">
        <v>45108</v>
      </c>
      <c r="F828" s="31">
        <v>7</v>
      </c>
      <c r="G828" s="64">
        <v>6</v>
      </c>
      <c r="H828" s="62" t="s">
        <v>121</v>
      </c>
      <c r="I828" s="31">
        <v>14</v>
      </c>
      <c r="J828" s="32" t="s">
        <v>122</v>
      </c>
      <c r="K828" s="56">
        <v>66</v>
      </c>
      <c r="L828" s="56" t="s">
        <v>123</v>
      </c>
      <c r="M828" s="56">
        <v>82</v>
      </c>
      <c r="N82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828" s="32" t="str">
        <f>CONCATENATE("F","$",Таблица_основная[[#This Row],[Первая строка массива]])</f>
        <v>F$818</v>
      </c>
      <c r="P828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28" s="13">
        <f t="shared" si="51"/>
        <v>818</v>
      </c>
      <c r="R828" s="13">
        <f>Таблица_основная[[#This Row],[Первая строка массива]]+15</f>
        <v>833</v>
      </c>
    </row>
    <row r="829" spans="1:27" x14ac:dyDescent="0.2">
      <c r="A829" s="13">
        <v>2520</v>
      </c>
      <c r="B829" s="28"/>
      <c r="C829" s="27" t="s">
        <v>145</v>
      </c>
      <c r="D829" s="29" t="s">
        <v>81</v>
      </c>
      <c r="E829" s="30">
        <v>45108</v>
      </c>
      <c r="F829" s="31">
        <v>2</v>
      </c>
      <c r="G829" s="64">
        <v>9</v>
      </c>
      <c r="H829" s="62" t="s">
        <v>121</v>
      </c>
      <c r="I829" s="31">
        <v>14</v>
      </c>
      <c r="J829" s="32" t="s">
        <v>122</v>
      </c>
      <c r="K829" s="56">
        <v>66</v>
      </c>
      <c r="L829" s="56" t="s">
        <v>123</v>
      </c>
      <c r="M829" s="56">
        <v>82</v>
      </c>
      <c r="N82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829" s="32" t="str">
        <f>CONCATENATE("F","$",Таблица_основная[[#This Row],[Первая строка массива]])</f>
        <v>F$818</v>
      </c>
      <c r="P829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29" s="13">
        <f t="shared" si="51"/>
        <v>818</v>
      </c>
      <c r="R829" s="13">
        <f>Таблица_основная[[#This Row],[Первая строка массива]]+15</f>
        <v>833</v>
      </c>
      <c r="Z829" s="22"/>
      <c r="AA829" s="22"/>
    </row>
    <row r="830" spans="1:27" x14ac:dyDescent="0.2">
      <c r="A830" s="13">
        <v>2521</v>
      </c>
      <c r="B830" s="28"/>
      <c r="C830" s="27" t="s">
        <v>146</v>
      </c>
      <c r="D830" s="29" t="s">
        <v>81</v>
      </c>
      <c r="E830" s="30">
        <v>45108</v>
      </c>
      <c r="F830" s="31">
        <v>7</v>
      </c>
      <c r="G830" s="64">
        <v>6</v>
      </c>
      <c r="H830" s="62" t="s">
        <v>121</v>
      </c>
      <c r="I830" s="31">
        <v>14</v>
      </c>
      <c r="J830" s="32" t="s">
        <v>122</v>
      </c>
      <c r="K830" s="56">
        <v>66</v>
      </c>
      <c r="L830" s="56" t="s">
        <v>123</v>
      </c>
      <c r="M830" s="56">
        <v>82</v>
      </c>
      <c r="N83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830" s="32" t="str">
        <f>CONCATENATE("F","$",Таблица_основная[[#This Row],[Первая строка массива]])</f>
        <v>F$818</v>
      </c>
      <c r="P830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30" s="13">
        <f t="shared" si="51"/>
        <v>818</v>
      </c>
      <c r="R830" s="13">
        <f>Таблица_основная[[#This Row],[Первая строка массива]]+15</f>
        <v>833</v>
      </c>
    </row>
    <row r="831" spans="1:27" x14ac:dyDescent="0.2">
      <c r="A831" s="13">
        <v>2522</v>
      </c>
      <c r="B831" s="28"/>
      <c r="C831" s="27" t="s">
        <v>147</v>
      </c>
      <c r="D831" s="29" t="s">
        <v>81</v>
      </c>
      <c r="E831" s="30">
        <v>45108</v>
      </c>
      <c r="F831" s="31">
        <v>5</v>
      </c>
      <c r="G831" s="64">
        <v>7</v>
      </c>
      <c r="H831" s="62" t="s">
        <v>121</v>
      </c>
      <c r="I831" s="31">
        <v>14</v>
      </c>
      <c r="J831" s="32" t="s">
        <v>122</v>
      </c>
      <c r="K831" s="56">
        <v>66</v>
      </c>
      <c r="L831" s="56" t="s">
        <v>123</v>
      </c>
      <c r="M831" s="56">
        <v>82</v>
      </c>
      <c r="N83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831" s="32" t="str">
        <f>CONCATENATE("F","$",Таблица_основная[[#This Row],[Первая строка массива]])</f>
        <v>F$818</v>
      </c>
      <c r="P831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31" s="13">
        <f t="shared" si="51"/>
        <v>818</v>
      </c>
      <c r="R831" s="13">
        <f>Таблица_основная[[#This Row],[Первая строка массива]]+15</f>
        <v>833</v>
      </c>
    </row>
    <row r="832" spans="1:27" x14ac:dyDescent="0.2">
      <c r="A832" s="13">
        <v>2523</v>
      </c>
      <c r="B832" s="28"/>
      <c r="C832" s="27" t="s">
        <v>148</v>
      </c>
      <c r="D832" s="29" t="s">
        <v>81</v>
      </c>
      <c r="E832" s="30">
        <v>45108</v>
      </c>
      <c r="F832" s="31">
        <v>9</v>
      </c>
      <c r="G832" s="64">
        <v>5</v>
      </c>
      <c r="H832" s="62" t="s">
        <v>121</v>
      </c>
      <c r="I832" s="31">
        <v>14</v>
      </c>
      <c r="J832" s="32" t="s">
        <v>122</v>
      </c>
      <c r="K832" s="56">
        <v>66</v>
      </c>
      <c r="L832" s="56" t="s">
        <v>123</v>
      </c>
      <c r="M832" s="56">
        <v>82</v>
      </c>
      <c r="N83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832" s="32" t="str">
        <f>CONCATENATE("F","$",Таблица_основная[[#This Row],[Первая строка массива]])</f>
        <v>F$818</v>
      </c>
      <c r="P832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32" s="13">
        <f t="shared" si="51"/>
        <v>818</v>
      </c>
      <c r="R832" s="13">
        <f>Таблица_основная[[#This Row],[Первая строка массива]]+15</f>
        <v>833</v>
      </c>
    </row>
    <row r="833" spans="1:27" x14ac:dyDescent="0.2">
      <c r="A833" s="13">
        <v>2524</v>
      </c>
      <c r="B833" s="28"/>
      <c r="C833" s="27" t="s">
        <v>149</v>
      </c>
      <c r="D833" s="29" t="s">
        <v>81</v>
      </c>
      <c r="E833" s="30">
        <v>45108</v>
      </c>
      <c r="F833" s="31">
        <v>2</v>
      </c>
      <c r="G833" s="64">
        <v>9</v>
      </c>
      <c r="H833" s="62" t="s">
        <v>121</v>
      </c>
      <c r="I833" s="31">
        <v>14</v>
      </c>
      <c r="J833" s="32" t="s">
        <v>122</v>
      </c>
      <c r="K833" s="56">
        <v>66</v>
      </c>
      <c r="L833" s="56" t="s">
        <v>123</v>
      </c>
      <c r="M833" s="56">
        <v>82</v>
      </c>
      <c r="N83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833" s="32" t="str">
        <f>CONCATENATE("F","$",Таблица_основная[[#This Row],[Первая строка массива]])</f>
        <v>F$818</v>
      </c>
      <c r="P833" s="32" t="str">
        <f>CONCATENATE("F","$",Таблица_основная[[#This Row],[Первая строка массива]],":","F","$",Таблица_основная[[#This Row],[Последняя строка моссива]])</f>
        <v>F$818:F$833</v>
      </c>
      <c r="Q833" s="13">
        <f t="shared" si="51"/>
        <v>818</v>
      </c>
      <c r="R833" s="13">
        <f>Таблица_основная[[#This Row],[Первая строка массива]]+15</f>
        <v>833</v>
      </c>
    </row>
    <row r="834" spans="1:27" s="22" customFormat="1" x14ac:dyDescent="0.2">
      <c r="A834" s="93">
        <v>2553</v>
      </c>
      <c r="B834" s="94"/>
      <c r="C834" s="95" t="s">
        <v>134</v>
      </c>
      <c r="D834" s="96" t="s">
        <v>96</v>
      </c>
      <c r="E834" s="97">
        <v>45108</v>
      </c>
      <c r="F834" s="98">
        <v>66</v>
      </c>
      <c r="G834" s="99">
        <v>2</v>
      </c>
      <c r="H834" s="100" t="s">
        <v>121</v>
      </c>
      <c r="I834" s="98">
        <v>56</v>
      </c>
      <c r="J834" s="101" t="s">
        <v>122</v>
      </c>
      <c r="K834" s="102">
        <v>64</v>
      </c>
      <c r="L834" s="102" t="s">
        <v>123</v>
      </c>
      <c r="M834" s="102">
        <v>69</v>
      </c>
      <c r="N834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834" s="101" t="str">
        <f>CONCATENATE("F","$",Таблица_основная[[#This Row],[Первая строка массива]])</f>
        <v>F$834</v>
      </c>
      <c r="P834" s="101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34" s="93">
        <f>ROW()</f>
        <v>834</v>
      </c>
      <c r="R834" s="13">
        <f>Таблица_основная[[#This Row],[Первая строка массива]]+15</f>
        <v>849</v>
      </c>
      <c r="Z834"/>
      <c r="AA834"/>
    </row>
    <row r="835" spans="1:27" x14ac:dyDescent="0.2">
      <c r="A835" s="13">
        <v>2554</v>
      </c>
      <c r="B835" s="28"/>
      <c r="C835" s="27" t="s">
        <v>135</v>
      </c>
      <c r="D835" s="29" t="s">
        <v>96</v>
      </c>
      <c r="E835" s="30">
        <v>45108</v>
      </c>
      <c r="F835" s="31">
        <v>100</v>
      </c>
      <c r="G835" s="113">
        <v>1</v>
      </c>
      <c r="H835" s="62" t="s">
        <v>121</v>
      </c>
      <c r="I835" s="31">
        <v>56</v>
      </c>
      <c r="J835" s="32" t="s">
        <v>122</v>
      </c>
      <c r="K835" s="102">
        <v>64</v>
      </c>
      <c r="L835" s="56" t="s">
        <v>123</v>
      </c>
      <c r="M835" s="102">
        <v>69</v>
      </c>
      <c r="N83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835" s="32" t="str">
        <f>CONCATENATE("F","$",Таблица_основная[[#This Row],[Первая строка массива]])</f>
        <v>F$834</v>
      </c>
      <c r="P835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35" s="13">
        <f t="shared" ref="Q835:Q849" si="52">Q834</f>
        <v>834</v>
      </c>
      <c r="R835" s="13">
        <f>Таблица_основная[[#This Row],[Первая строка массива]]+15</f>
        <v>849</v>
      </c>
    </row>
    <row r="836" spans="1:27" x14ac:dyDescent="0.2">
      <c r="A836" s="13">
        <v>2555</v>
      </c>
      <c r="B836" s="28"/>
      <c r="C836" s="27" t="s">
        <v>136</v>
      </c>
      <c r="D836" s="29" t="s">
        <v>96</v>
      </c>
      <c r="E836" s="30">
        <v>45108</v>
      </c>
      <c r="F836" s="31">
        <v>100</v>
      </c>
      <c r="G836" s="113">
        <v>1</v>
      </c>
      <c r="H836" s="62" t="s">
        <v>121</v>
      </c>
      <c r="I836" s="31">
        <v>56</v>
      </c>
      <c r="J836" s="32" t="s">
        <v>122</v>
      </c>
      <c r="K836" s="102">
        <v>64</v>
      </c>
      <c r="L836" s="56" t="s">
        <v>123</v>
      </c>
      <c r="M836" s="102">
        <v>69</v>
      </c>
      <c r="N83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836" s="32" t="str">
        <f>CONCATENATE("F","$",Таблица_основная[[#This Row],[Первая строка массива]])</f>
        <v>F$834</v>
      </c>
      <c r="P836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36" s="13">
        <f t="shared" si="52"/>
        <v>834</v>
      </c>
      <c r="R836" s="13">
        <f>Таблица_основная[[#This Row],[Первая строка массива]]+15</f>
        <v>849</v>
      </c>
    </row>
    <row r="837" spans="1:27" x14ac:dyDescent="0.2">
      <c r="A837" s="13">
        <v>2556</v>
      </c>
      <c r="B837" s="28"/>
      <c r="C837" s="27" t="s">
        <v>137</v>
      </c>
      <c r="D837" s="29" t="s">
        <v>96</v>
      </c>
      <c r="E837" s="30">
        <v>45108</v>
      </c>
      <c r="F837" s="31">
        <v>48</v>
      </c>
      <c r="G837" s="113">
        <v>8</v>
      </c>
      <c r="H837" s="62" t="s">
        <v>121</v>
      </c>
      <c r="I837" s="31">
        <v>56</v>
      </c>
      <c r="J837" s="32" t="s">
        <v>122</v>
      </c>
      <c r="K837" s="102">
        <v>64</v>
      </c>
      <c r="L837" s="56" t="s">
        <v>123</v>
      </c>
      <c r="M837" s="102">
        <v>69</v>
      </c>
      <c r="N83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837" s="32" t="str">
        <f>CONCATENATE("F","$",Таблица_основная[[#This Row],[Первая строка массива]])</f>
        <v>F$834</v>
      </c>
      <c r="P837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37" s="13">
        <f t="shared" si="52"/>
        <v>834</v>
      </c>
      <c r="R837" s="13">
        <f>Таблица_основная[[#This Row],[Первая строка массива]]+15</f>
        <v>849</v>
      </c>
    </row>
    <row r="838" spans="1:27" x14ac:dyDescent="0.2">
      <c r="A838" s="13">
        <v>2557</v>
      </c>
      <c r="B838" s="28"/>
      <c r="C838" s="27" t="s">
        <v>138</v>
      </c>
      <c r="D838" s="29" t="s">
        <v>96</v>
      </c>
      <c r="E838" s="30">
        <v>45108</v>
      </c>
      <c r="F838" s="31">
        <v>54</v>
      </c>
      <c r="G838" s="113">
        <v>5</v>
      </c>
      <c r="H838" s="62" t="s">
        <v>121</v>
      </c>
      <c r="I838" s="31">
        <v>56</v>
      </c>
      <c r="J838" s="32" t="s">
        <v>122</v>
      </c>
      <c r="K838" s="102">
        <v>64</v>
      </c>
      <c r="L838" s="56" t="s">
        <v>123</v>
      </c>
      <c r="M838" s="102">
        <v>69</v>
      </c>
      <c r="N83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838" s="32" t="str">
        <f>CONCATENATE("F","$",Таблица_основная[[#This Row],[Первая строка массива]])</f>
        <v>F$834</v>
      </c>
      <c r="P838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38" s="13">
        <f t="shared" si="52"/>
        <v>834</v>
      </c>
      <c r="R838" s="13">
        <f>Таблица_основная[[#This Row],[Первая строка массива]]+15</f>
        <v>849</v>
      </c>
    </row>
    <row r="839" spans="1:27" x14ac:dyDescent="0.2">
      <c r="A839" s="13">
        <v>2558</v>
      </c>
      <c r="B839" s="28"/>
      <c r="C839" s="27" t="s">
        <v>139</v>
      </c>
      <c r="D839" s="29" t="s">
        <v>96</v>
      </c>
      <c r="E839" s="30">
        <v>45108</v>
      </c>
      <c r="F839" s="129">
        <v>57</v>
      </c>
      <c r="G839" s="113">
        <v>3</v>
      </c>
      <c r="H839" s="62" t="s">
        <v>121</v>
      </c>
      <c r="I839" s="31">
        <v>56</v>
      </c>
      <c r="J839" s="32" t="s">
        <v>122</v>
      </c>
      <c r="K839" s="102">
        <v>64</v>
      </c>
      <c r="L839" s="56" t="s">
        <v>123</v>
      </c>
      <c r="M839" s="102">
        <v>69</v>
      </c>
      <c r="N83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839" s="32" t="str">
        <f>CONCATENATE("F","$",Таблица_основная[[#This Row],[Первая строка массива]])</f>
        <v>F$834</v>
      </c>
      <c r="P839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39" s="13">
        <f t="shared" si="52"/>
        <v>834</v>
      </c>
      <c r="R839" s="13">
        <f>Таблица_основная[[#This Row],[Первая строка массива]]+15</f>
        <v>849</v>
      </c>
    </row>
    <row r="840" spans="1:27" x14ac:dyDescent="0.2">
      <c r="A840" s="13">
        <v>2559</v>
      </c>
      <c r="B840" s="28"/>
      <c r="C840" s="27" t="s">
        <v>140</v>
      </c>
      <c r="D840" s="29" t="s">
        <v>96</v>
      </c>
      <c r="E840" s="30">
        <v>45108</v>
      </c>
      <c r="F840" s="31">
        <v>49</v>
      </c>
      <c r="G840" s="113">
        <v>7</v>
      </c>
      <c r="H840" s="62" t="s">
        <v>121</v>
      </c>
      <c r="I840" s="31">
        <v>56</v>
      </c>
      <c r="J840" s="32" t="s">
        <v>122</v>
      </c>
      <c r="K840" s="102">
        <v>64</v>
      </c>
      <c r="L840" s="56" t="s">
        <v>123</v>
      </c>
      <c r="M840" s="102">
        <v>69</v>
      </c>
      <c r="N84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840" s="32" t="str">
        <f>CONCATENATE("F","$",Таблица_основная[[#This Row],[Первая строка массива]])</f>
        <v>F$834</v>
      </c>
      <c r="P840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40" s="13">
        <f t="shared" si="52"/>
        <v>834</v>
      </c>
      <c r="R840" s="13">
        <f>Таблица_основная[[#This Row],[Первая строка массива]]+15</f>
        <v>849</v>
      </c>
    </row>
    <row r="841" spans="1:27" x14ac:dyDescent="0.2">
      <c r="A841" s="13">
        <v>2560</v>
      </c>
      <c r="B841" s="28"/>
      <c r="C841" s="27" t="s">
        <v>141</v>
      </c>
      <c r="D841" s="29" t="s">
        <v>96</v>
      </c>
      <c r="E841" s="30">
        <v>45108</v>
      </c>
      <c r="F841" s="31">
        <v>56</v>
      </c>
      <c r="G841" s="113">
        <v>4</v>
      </c>
      <c r="H841" s="62" t="s">
        <v>121</v>
      </c>
      <c r="I841" s="31">
        <v>56</v>
      </c>
      <c r="J841" s="32" t="s">
        <v>122</v>
      </c>
      <c r="K841" s="102">
        <v>64</v>
      </c>
      <c r="L841" s="56" t="s">
        <v>123</v>
      </c>
      <c r="M841" s="102">
        <v>69</v>
      </c>
      <c r="N84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841" s="32" t="str">
        <f>CONCATENATE("F","$",Таблица_основная[[#This Row],[Первая строка массива]])</f>
        <v>F$834</v>
      </c>
      <c r="P841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41" s="13">
        <f t="shared" si="52"/>
        <v>834</v>
      </c>
      <c r="R841" s="13">
        <f>Таблица_основная[[#This Row],[Первая строка массива]]+15</f>
        <v>849</v>
      </c>
    </row>
    <row r="842" spans="1:27" x14ac:dyDescent="0.2">
      <c r="A842" s="13">
        <v>2561</v>
      </c>
      <c r="B842" s="28"/>
      <c r="C842" s="27" t="s">
        <v>142</v>
      </c>
      <c r="D842" s="29" t="s">
        <v>96</v>
      </c>
      <c r="E842" s="30">
        <v>45108</v>
      </c>
      <c r="F842" s="31">
        <v>41</v>
      </c>
      <c r="G842" s="113">
        <v>9</v>
      </c>
      <c r="H842" s="62" t="s">
        <v>121</v>
      </c>
      <c r="I842" s="31">
        <v>56</v>
      </c>
      <c r="J842" s="32" t="s">
        <v>122</v>
      </c>
      <c r="K842" s="102">
        <v>64</v>
      </c>
      <c r="L842" s="56" t="s">
        <v>123</v>
      </c>
      <c r="M842" s="102">
        <v>69</v>
      </c>
      <c r="N84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842" s="32" t="str">
        <f>CONCATENATE("F","$",Таблица_основная[[#This Row],[Первая строка массива]])</f>
        <v>F$834</v>
      </c>
      <c r="P842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42" s="13">
        <f t="shared" si="52"/>
        <v>834</v>
      </c>
      <c r="R842" s="13">
        <f>Таблица_основная[[#This Row],[Первая строка массива]]+15</f>
        <v>849</v>
      </c>
    </row>
    <row r="843" spans="1:27" x14ac:dyDescent="0.2">
      <c r="A843" s="13">
        <v>2562</v>
      </c>
      <c r="B843" s="28"/>
      <c r="C843" s="27" t="s">
        <v>143</v>
      </c>
      <c r="D843" s="29" t="s">
        <v>96</v>
      </c>
      <c r="E843" s="30">
        <v>45108</v>
      </c>
      <c r="F843" s="129">
        <v>51</v>
      </c>
      <c r="G843" s="113">
        <v>5</v>
      </c>
      <c r="H843" s="62" t="s">
        <v>121</v>
      </c>
      <c r="I843" s="31">
        <v>56</v>
      </c>
      <c r="J843" s="32" t="s">
        <v>122</v>
      </c>
      <c r="K843" s="102">
        <v>64</v>
      </c>
      <c r="L843" s="56" t="s">
        <v>123</v>
      </c>
      <c r="M843" s="102">
        <v>69</v>
      </c>
      <c r="N84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843" s="32" t="str">
        <f>CONCATENATE("F","$",Таблица_основная[[#This Row],[Первая строка массива]])</f>
        <v>F$834</v>
      </c>
      <c r="P843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43" s="13">
        <f t="shared" si="52"/>
        <v>834</v>
      </c>
      <c r="R843" s="13">
        <f>Таблица_основная[[#This Row],[Первая строка массива]]+15</f>
        <v>849</v>
      </c>
    </row>
    <row r="844" spans="1:27" x14ac:dyDescent="0.2">
      <c r="A844" s="13">
        <v>2563</v>
      </c>
      <c r="B844" s="28"/>
      <c r="C844" s="27" t="s">
        <v>144</v>
      </c>
      <c r="D844" s="29" t="s">
        <v>96</v>
      </c>
      <c r="E844" s="30">
        <v>45108</v>
      </c>
      <c r="F844" s="129">
        <v>32</v>
      </c>
      <c r="G844" s="113">
        <v>10</v>
      </c>
      <c r="H844" s="62" t="s">
        <v>121</v>
      </c>
      <c r="I844" s="31">
        <v>56</v>
      </c>
      <c r="J844" s="32" t="s">
        <v>122</v>
      </c>
      <c r="K844" s="102">
        <v>64</v>
      </c>
      <c r="L844" s="56" t="s">
        <v>123</v>
      </c>
      <c r="M844" s="102">
        <v>69</v>
      </c>
      <c r="N84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844" s="32" t="str">
        <f>CONCATENATE("F","$",Таблица_основная[[#This Row],[Первая строка массива]])</f>
        <v>F$834</v>
      </c>
      <c r="P844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44" s="13">
        <f t="shared" si="52"/>
        <v>834</v>
      </c>
      <c r="R844" s="13">
        <f>Таблица_основная[[#This Row],[Первая строка массива]]+15</f>
        <v>849</v>
      </c>
    </row>
    <row r="845" spans="1:27" x14ac:dyDescent="0.2">
      <c r="A845" s="13">
        <v>2564</v>
      </c>
      <c r="B845" s="28"/>
      <c r="C845" s="27" t="s">
        <v>145</v>
      </c>
      <c r="D845" s="29" t="s">
        <v>96</v>
      </c>
      <c r="E845" s="30">
        <v>45108</v>
      </c>
      <c r="F845" s="129">
        <v>23</v>
      </c>
      <c r="G845" s="113">
        <v>11</v>
      </c>
      <c r="H845" s="62" t="s">
        <v>121</v>
      </c>
      <c r="I845" s="31">
        <v>56</v>
      </c>
      <c r="J845" s="32" t="s">
        <v>122</v>
      </c>
      <c r="K845" s="102">
        <v>64</v>
      </c>
      <c r="L845" s="56" t="s">
        <v>123</v>
      </c>
      <c r="M845" s="102">
        <v>69</v>
      </c>
      <c r="N84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845" s="32" t="str">
        <f>CONCATENATE("F","$",Таблица_основная[[#This Row],[Первая строка массива]])</f>
        <v>F$834</v>
      </c>
      <c r="P845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45" s="13">
        <f t="shared" si="52"/>
        <v>834</v>
      </c>
      <c r="R845" s="13">
        <f>Таблица_основная[[#This Row],[Первая строка массива]]+15</f>
        <v>849</v>
      </c>
      <c r="Z845" s="22"/>
      <c r="AA845" s="22"/>
    </row>
    <row r="846" spans="1:27" x14ac:dyDescent="0.2">
      <c r="A846" s="13">
        <v>2565</v>
      </c>
      <c r="B846" s="28"/>
      <c r="C846" s="27" t="s">
        <v>146</v>
      </c>
      <c r="D846" s="29" t="s">
        <v>96</v>
      </c>
      <c r="E846" s="30">
        <v>45108</v>
      </c>
      <c r="F846" s="129">
        <v>50</v>
      </c>
      <c r="G846" s="113">
        <v>6</v>
      </c>
      <c r="H846" s="62" t="s">
        <v>121</v>
      </c>
      <c r="I846" s="31">
        <v>56</v>
      </c>
      <c r="J846" s="32" t="s">
        <v>122</v>
      </c>
      <c r="K846" s="102">
        <v>64</v>
      </c>
      <c r="L846" s="56" t="s">
        <v>123</v>
      </c>
      <c r="M846" s="102">
        <v>69</v>
      </c>
      <c r="N84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846" s="32" t="str">
        <f>CONCATENATE("F","$",Таблица_основная[[#This Row],[Первая строка массива]])</f>
        <v>F$834</v>
      </c>
      <c r="P846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46" s="13">
        <f t="shared" si="52"/>
        <v>834</v>
      </c>
      <c r="R846" s="13">
        <f>Таблица_основная[[#This Row],[Первая строка массива]]+15</f>
        <v>849</v>
      </c>
    </row>
    <row r="847" spans="1:27" x14ac:dyDescent="0.2">
      <c r="A847" s="13">
        <v>2566</v>
      </c>
      <c r="B847" s="28"/>
      <c r="C847" s="27" t="s">
        <v>147</v>
      </c>
      <c r="D847" s="29" t="s">
        <v>96</v>
      </c>
      <c r="E847" s="30">
        <v>45108</v>
      </c>
      <c r="F847" s="31">
        <v>63</v>
      </c>
      <c r="G847" s="113">
        <v>2</v>
      </c>
      <c r="H847" s="62" t="s">
        <v>121</v>
      </c>
      <c r="I847" s="31">
        <v>56</v>
      </c>
      <c r="J847" s="32" t="s">
        <v>122</v>
      </c>
      <c r="K847" s="102">
        <v>64</v>
      </c>
      <c r="L847" s="56" t="s">
        <v>123</v>
      </c>
      <c r="M847" s="102">
        <v>69</v>
      </c>
      <c r="N84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847" s="32" t="str">
        <f>CONCATENATE("F","$",Таблица_основная[[#This Row],[Первая строка массива]])</f>
        <v>F$834</v>
      </c>
      <c r="P847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47" s="13">
        <f t="shared" si="52"/>
        <v>834</v>
      </c>
      <c r="R847" s="13">
        <f>Таблица_основная[[#This Row],[Первая строка массива]]+15</f>
        <v>849</v>
      </c>
    </row>
    <row r="848" spans="1:27" x14ac:dyDescent="0.2">
      <c r="A848" s="13">
        <v>2567</v>
      </c>
      <c r="B848" s="28"/>
      <c r="C848" s="27" t="s">
        <v>148</v>
      </c>
      <c r="D848" s="29" t="s">
        <v>96</v>
      </c>
      <c r="E848" s="30">
        <v>45108</v>
      </c>
      <c r="F848" s="129">
        <v>54</v>
      </c>
      <c r="G848" s="113">
        <v>5</v>
      </c>
      <c r="H848" s="62" t="s">
        <v>121</v>
      </c>
      <c r="I848" s="31">
        <v>56</v>
      </c>
      <c r="J848" s="32" t="s">
        <v>122</v>
      </c>
      <c r="K848" s="102">
        <v>64</v>
      </c>
      <c r="L848" s="56" t="s">
        <v>123</v>
      </c>
      <c r="M848" s="102">
        <v>69</v>
      </c>
      <c r="N84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848" s="32" t="str">
        <f>CONCATENATE("F","$",Таблица_основная[[#This Row],[Первая строка массива]])</f>
        <v>F$834</v>
      </c>
      <c r="P848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48" s="13">
        <f t="shared" si="52"/>
        <v>834</v>
      </c>
      <c r="R848" s="13">
        <f>Таблица_основная[[#This Row],[Первая строка массива]]+15</f>
        <v>849</v>
      </c>
    </row>
    <row r="849" spans="1:27" x14ac:dyDescent="0.2">
      <c r="A849" s="13">
        <v>2568</v>
      </c>
      <c r="B849" s="28"/>
      <c r="C849" s="27" t="s">
        <v>149</v>
      </c>
      <c r="D849" s="29" t="s">
        <v>96</v>
      </c>
      <c r="E849" s="30">
        <v>45108</v>
      </c>
      <c r="F849" s="31">
        <v>49</v>
      </c>
      <c r="G849" s="113">
        <v>7</v>
      </c>
      <c r="H849" s="62" t="s">
        <v>121</v>
      </c>
      <c r="I849" s="31">
        <v>56</v>
      </c>
      <c r="J849" s="32" t="s">
        <v>122</v>
      </c>
      <c r="K849" s="102">
        <v>64</v>
      </c>
      <c r="L849" s="56" t="s">
        <v>123</v>
      </c>
      <c r="M849" s="102">
        <v>69</v>
      </c>
      <c r="N84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849" s="32" t="str">
        <f>CONCATENATE("F","$",Таблица_основная[[#This Row],[Первая строка массива]])</f>
        <v>F$834</v>
      </c>
      <c r="P849" s="32" t="str">
        <f>CONCATENATE("F","$",Таблица_основная[[#This Row],[Первая строка массива]],":","F","$",Таблица_основная[[#This Row],[Последняя строка моссива]])</f>
        <v>F$834:F$849</v>
      </c>
      <c r="Q849" s="13">
        <f t="shared" si="52"/>
        <v>834</v>
      </c>
      <c r="R849" s="13">
        <f>Таблица_основная[[#This Row],[Первая строка массива]]+15</f>
        <v>849</v>
      </c>
    </row>
    <row r="850" spans="1:27" s="22" customFormat="1" x14ac:dyDescent="0.2">
      <c r="A850" s="93">
        <v>2597</v>
      </c>
      <c r="B850" s="94"/>
      <c r="C850" s="95" t="s">
        <v>134</v>
      </c>
      <c r="D850" s="96" t="s">
        <v>152</v>
      </c>
      <c r="E850" s="97">
        <v>45108</v>
      </c>
      <c r="F850" s="98">
        <v>90</v>
      </c>
      <c r="G850" s="99">
        <v>5</v>
      </c>
      <c r="H850" s="100" t="s">
        <v>121</v>
      </c>
      <c r="I850" s="103">
        <v>75</v>
      </c>
      <c r="J850" s="101" t="s">
        <v>122</v>
      </c>
      <c r="K850" s="102">
        <v>54.8</v>
      </c>
      <c r="L850" s="102" t="s">
        <v>123</v>
      </c>
      <c r="M850" s="102">
        <v>90.9</v>
      </c>
      <c r="N850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850" s="101" t="str">
        <f>CONCATENATE("F","$",Таблица_основная[[#This Row],[Первая строка массива]])</f>
        <v>F$850</v>
      </c>
      <c r="P850" s="101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50" s="93">
        <f>ROW()</f>
        <v>850</v>
      </c>
      <c r="R850" s="13">
        <f>Таблица_основная[[#This Row],[Первая строка массива]]+15</f>
        <v>865</v>
      </c>
      <c r="Z850"/>
      <c r="AA850"/>
    </row>
    <row r="851" spans="1:27" x14ac:dyDescent="0.2">
      <c r="A851" s="13">
        <v>2598</v>
      </c>
      <c r="B851" s="28"/>
      <c r="C851" s="27" t="s">
        <v>135</v>
      </c>
      <c r="D851" s="29" t="s">
        <v>152</v>
      </c>
      <c r="E851" s="30">
        <v>45108</v>
      </c>
      <c r="F851" s="31">
        <v>100</v>
      </c>
      <c r="G851" s="64">
        <v>1</v>
      </c>
      <c r="H851" s="62" t="s">
        <v>121</v>
      </c>
      <c r="I851" s="38">
        <v>75</v>
      </c>
      <c r="J851" s="32" t="s">
        <v>122</v>
      </c>
      <c r="K851" s="56">
        <v>54.8</v>
      </c>
      <c r="L851" s="56" t="s">
        <v>123</v>
      </c>
      <c r="M851" s="56">
        <v>90.9</v>
      </c>
      <c r="N85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851" s="32" t="str">
        <f>CONCATENATE("F","$",Таблица_основная[[#This Row],[Первая строка массива]])</f>
        <v>F$850</v>
      </c>
      <c r="P851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51" s="13">
        <f t="shared" ref="Q851:Q865" si="53">Q850</f>
        <v>850</v>
      </c>
      <c r="R851" s="13">
        <f>Таблица_основная[[#This Row],[Первая строка массива]]+15</f>
        <v>865</v>
      </c>
    </row>
    <row r="852" spans="1:27" x14ac:dyDescent="0.2">
      <c r="A852" s="13">
        <v>2599</v>
      </c>
      <c r="B852" s="28"/>
      <c r="C852" s="27" t="s">
        <v>136</v>
      </c>
      <c r="D852" s="29" t="s">
        <v>152</v>
      </c>
      <c r="E852" s="30">
        <v>45108</v>
      </c>
      <c r="F852" s="31">
        <v>100</v>
      </c>
      <c r="G852" s="64">
        <v>1</v>
      </c>
      <c r="H852" s="62" t="s">
        <v>121</v>
      </c>
      <c r="I852" s="38">
        <v>75</v>
      </c>
      <c r="J852" s="32" t="s">
        <v>122</v>
      </c>
      <c r="K852" s="56">
        <v>54.8</v>
      </c>
      <c r="L852" s="56" t="s">
        <v>123</v>
      </c>
      <c r="M852" s="56">
        <v>90.9</v>
      </c>
      <c r="N85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852" s="32" t="str">
        <f>CONCATENATE("F","$",Таблица_основная[[#This Row],[Первая строка массива]])</f>
        <v>F$850</v>
      </c>
      <c r="P852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52" s="13">
        <f t="shared" si="53"/>
        <v>850</v>
      </c>
      <c r="R852" s="13">
        <f>Таблица_основная[[#This Row],[Первая строка массива]]+15</f>
        <v>865</v>
      </c>
    </row>
    <row r="853" spans="1:27" x14ac:dyDescent="0.2">
      <c r="A853" s="13">
        <v>2600</v>
      </c>
      <c r="B853" s="28"/>
      <c r="C853" s="27" t="s">
        <v>137</v>
      </c>
      <c r="D853" s="29" t="s">
        <v>152</v>
      </c>
      <c r="E853" s="30">
        <v>45108</v>
      </c>
      <c r="F853" s="31">
        <v>94</v>
      </c>
      <c r="G853" s="64">
        <v>4</v>
      </c>
      <c r="H853" s="62" t="s">
        <v>121</v>
      </c>
      <c r="I853" s="38">
        <v>75</v>
      </c>
      <c r="J853" s="32" t="s">
        <v>122</v>
      </c>
      <c r="K853" s="56">
        <v>54.8</v>
      </c>
      <c r="L853" s="56" t="s">
        <v>123</v>
      </c>
      <c r="M853" s="56">
        <v>90.9</v>
      </c>
      <c r="N85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853" s="32" t="str">
        <f>CONCATENATE("F","$",Таблица_основная[[#This Row],[Первая строка массива]])</f>
        <v>F$850</v>
      </c>
      <c r="P853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53" s="13">
        <f t="shared" si="53"/>
        <v>850</v>
      </c>
      <c r="R853" s="13">
        <f>Таблица_основная[[#This Row],[Первая строка массива]]+15</f>
        <v>865</v>
      </c>
    </row>
    <row r="854" spans="1:27" x14ac:dyDescent="0.2">
      <c r="A854" s="13">
        <v>2601</v>
      </c>
      <c r="B854" s="28"/>
      <c r="C854" s="27" t="s">
        <v>138</v>
      </c>
      <c r="D854" s="29" t="s">
        <v>152</v>
      </c>
      <c r="E854" s="30">
        <v>45108</v>
      </c>
      <c r="F854" s="31">
        <v>88</v>
      </c>
      <c r="G854" s="64">
        <v>6</v>
      </c>
      <c r="H854" s="62" t="s">
        <v>121</v>
      </c>
      <c r="I854" s="38">
        <v>75</v>
      </c>
      <c r="J854" s="32" t="s">
        <v>122</v>
      </c>
      <c r="K854" s="56">
        <v>54.8</v>
      </c>
      <c r="L854" s="56" t="s">
        <v>123</v>
      </c>
      <c r="M854" s="56">
        <v>90.9</v>
      </c>
      <c r="N85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854" s="32" t="str">
        <f>CONCATENATE("F","$",Таблица_основная[[#This Row],[Первая строка массива]])</f>
        <v>F$850</v>
      </c>
      <c r="P854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54" s="13">
        <f t="shared" si="53"/>
        <v>850</v>
      </c>
      <c r="R854" s="13">
        <f>Таблица_основная[[#This Row],[Первая строка массива]]+15</f>
        <v>865</v>
      </c>
    </row>
    <row r="855" spans="1:27" x14ac:dyDescent="0.2">
      <c r="A855" s="13">
        <v>2602</v>
      </c>
      <c r="B855" s="28"/>
      <c r="C855" s="27" t="s">
        <v>139</v>
      </c>
      <c r="D855" s="29" t="s">
        <v>152</v>
      </c>
      <c r="E855" s="30">
        <v>45108</v>
      </c>
      <c r="F855" s="31">
        <v>47</v>
      </c>
      <c r="G855" s="64">
        <v>12</v>
      </c>
      <c r="H855" s="62" t="s">
        <v>121</v>
      </c>
      <c r="I855" s="38">
        <v>75</v>
      </c>
      <c r="J855" s="32" t="s">
        <v>122</v>
      </c>
      <c r="K855" s="56">
        <v>54.8</v>
      </c>
      <c r="L855" s="56" t="s">
        <v>123</v>
      </c>
      <c r="M855" s="56">
        <v>90.9</v>
      </c>
      <c r="N85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855" s="32" t="str">
        <f>CONCATENATE("F","$",Таблица_основная[[#This Row],[Первая строка массива]])</f>
        <v>F$850</v>
      </c>
      <c r="P855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55" s="13">
        <f t="shared" si="53"/>
        <v>850</v>
      </c>
      <c r="R855" s="13">
        <f>Таблица_основная[[#This Row],[Первая строка массива]]+15</f>
        <v>865</v>
      </c>
    </row>
    <row r="856" spans="1:27" x14ac:dyDescent="0.2">
      <c r="A856" s="13">
        <v>2603</v>
      </c>
      <c r="B856" s="28"/>
      <c r="C856" s="27" t="s">
        <v>140</v>
      </c>
      <c r="D856" s="29" t="s">
        <v>152</v>
      </c>
      <c r="E856" s="30">
        <v>45108</v>
      </c>
      <c r="F856" s="31">
        <v>63</v>
      </c>
      <c r="G856" s="64">
        <v>10</v>
      </c>
      <c r="H856" s="62" t="s">
        <v>121</v>
      </c>
      <c r="I856" s="38">
        <v>75</v>
      </c>
      <c r="J856" s="32" t="s">
        <v>122</v>
      </c>
      <c r="K856" s="56">
        <v>54.8</v>
      </c>
      <c r="L856" s="56" t="s">
        <v>123</v>
      </c>
      <c r="M856" s="56">
        <v>90.9</v>
      </c>
      <c r="N85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856" s="32" t="str">
        <f>CONCATENATE("F","$",Таблица_основная[[#This Row],[Первая строка массива]])</f>
        <v>F$850</v>
      </c>
      <c r="P856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56" s="13">
        <f t="shared" si="53"/>
        <v>850</v>
      </c>
      <c r="R856" s="13">
        <f>Таблица_основная[[#This Row],[Первая строка массива]]+15</f>
        <v>865</v>
      </c>
    </row>
    <row r="857" spans="1:27" x14ac:dyDescent="0.2">
      <c r="A857" s="13">
        <v>2604</v>
      </c>
      <c r="B857" s="28"/>
      <c r="C857" s="27" t="s">
        <v>141</v>
      </c>
      <c r="D857" s="29" t="s">
        <v>152</v>
      </c>
      <c r="E857" s="30">
        <v>45108</v>
      </c>
      <c r="F857" s="31">
        <v>78</v>
      </c>
      <c r="G857" s="64">
        <v>7</v>
      </c>
      <c r="H857" s="62" t="s">
        <v>121</v>
      </c>
      <c r="I857" s="38">
        <v>75</v>
      </c>
      <c r="J857" s="32" t="s">
        <v>122</v>
      </c>
      <c r="K857" s="56">
        <v>54.8</v>
      </c>
      <c r="L857" s="56" t="s">
        <v>123</v>
      </c>
      <c r="M857" s="56">
        <v>90.9</v>
      </c>
      <c r="N85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857" s="32" t="str">
        <f>CONCATENATE("F","$",Таблица_основная[[#This Row],[Первая строка массива]])</f>
        <v>F$850</v>
      </c>
      <c r="P857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57" s="13">
        <f t="shared" si="53"/>
        <v>850</v>
      </c>
      <c r="R857" s="13">
        <f>Таблица_основная[[#This Row],[Первая строка массива]]+15</f>
        <v>865</v>
      </c>
    </row>
    <row r="858" spans="1:27" x14ac:dyDescent="0.2">
      <c r="A858" s="13">
        <v>2605</v>
      </c>
      <c r="B858" s="28"/>
      <c r="C858" s="27" t="s">
        <v>142</v>
      </c>
      <c r="D858" s="29" t="s">
        <v>152</v>
      </c>
      <c r="E858" s="30">
        <v>45108</v>
      </c>
      <c r="F858" s="31">
        <v>60</v>
      </c>
      <c r="G858" s="64">
        <v>11</v>
      </c>
      <c r="H858" s="62" t="s">
        <v>121</v>
      </c>
      <c r="I858" s="38">
        <v>75</v>
      </c>
      <c r="J858" s="32" t="s">
        <v>122</v>
      </c>
      <c r="K858" s="56">
        <v>54.8</v>
      </c>
      <c r="L858" s="56" t="s">
        <v>123</v>
      </c>
      <c r="M858" s="56">
        <v>90.9</v>
      </c>
      <c r="N85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858" s="32" t="str">
        <f>CONCATENATE("F","$",Таблица_основная[[#This Row],[Первая строка массива]])</f>
        <v>F$850</v>
      </c>
      <c r="P858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58" s="13">
        <f t="shared" si="53"/>
        <v>850</v>
      </c>
      <c r="R858" s="13">
        <f>Таблица_основная[[#This Row],[Первая строка массива]]+15</f>
        <v>865</v>
      </c>
    </row>
    <row r="859" spans="1:27" x14ac:dyDescent="0.2">
      <c r="A859" s="13">
        <v>2606</v>
      </c>
      <c r="B859" s="28"/>
      <c r="C859" s="27" t="s">
        <v>143</v>
      </c>
      <c r="D859" s="29" t="s">
        <v>152</v>
      </c>
      <c r="E859" s="30">
        <v>45108</v>
      </c>
      <c r="F859" s="31">
        <v>96</v>
      </c>
      <c r="G859" s="64">
        <v>3</v>
      </c>
      <c r="H859" s="62" t="s">
        <v>121</v>
      </c>
      <c r="I859" s="38">
        <v>75</v>
      </c>
      <c r="J859" s="32" t="s">
        <v>122</v>
      </c>
      <c r="K859" s="56">
        <v>54.8</v>
      </c>
      <c r="L859" s="56" t="s">
        <v>123</v>
      </c>
      <c r="M859" s="56">
        <v>90.9</v>
      </c>
      <c r="N85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859" s="32" t="str">
        <f>CONCATENATE("F","$",Таблица_основная[[#This Row],[Первая строка массива]])</f>
        <v>F$850</v>
      </c>
      <c r="P859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59" s="13">
        <f t="shared" si="53"/>
        <v>850</v>
      </c>
      <c r="R859" s="13">
        <f>Таблица_основная[[#This Row],[Первая строка массива]]+15</f>
        <v>865</v>
      </c>
    </row>
    <row r="860" spans="1:27" x14ac:dyDescent="0.2">
      <c r="A860" s="13">
        <v>2607</v>
      </c>
      <c r="B860" s="28"/>
      <c r="C860" s="27" t="s">
        <v>144</v>
      </c>
      <c r="D860" s="29" t="s">
        <v>152</v>
      </c>
      <c r="E860" s="30">
        <v>45108</v>
      </c>
      <c r="F860" s="31">
        <v>65</v>
      </c>
      <c r="G860" s="64">
        <v>9</v>
      </c>
      <c r="H860" s="62" t="s">
        <v>121</v>
      </c>
      <c r="I860" s="38">
        <v>75</v>
      </c>
      <c r="J860" s="32" t="s">
        <v>122</v>
      </c>
      <c r="K860" s="56">
        <v>54.8</v>
      </c>
      <c r="L860" s="56" t="s">
        <v>123</v>
      </c>
      <c r="M860" s="56">
        <v>90.9</v>
      </c>
      <c r="N86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860" s="32" t="str">
        <f>CONCATENATE("F","$",Таблица_основная[[#This Row],[Первая строка массива]])</f>
        <v>F$850</v>
      </c>
      <c r="P860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60" s="13">
        <f t="shared" si="53"/>
        <v>850</v>
      </c>
      <c r="R860" s="13">
        <f>Таблица_основная[[#This Row],[Первая строка массива]]+15</f>
        <v>865</v>
      </c>
    </row>
    <row r="861" spans="1:27" x14ac:dyDescent="0.2">
      <c r="A861" s="13">
        <v>2608</v>
      </c>
      <c r="B861" s="28"/>
      <c r="C861" s="27" t="s">
        <v>145</v>
      </c>
      <c r="D861" s="29" t="s">
        <v>152</v>
      </c>
      <c r="E861" s="30">
        <v>45108</v>
      </c>
      <c r="F861" s="31">
        <v>34</v>
      </c>
      <c r="G861" s="64">
        <v>13</v>
      </c>
      <c r="H861" s="62" t="s">
        <v>121</v>
      </c>
      <c r="I861" s="38">
        <v>75</v>
      </c>
      <c r="J861" s="32" t="s">
        <v>122</v>
      </c>
      <c r="K861" s="56">
        <v>54.8</v>
      </c>
      <c r="L861" s="56" t="s">
        <v>123</v>
      </c>
      <c r="M861" s="56">
        <v>90.9</v>
      </c>
      <c r="N86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861" s="32" t="str">
        <f>CONCATENATE("F","$",Таблица_основная[[#This Row],[Первая строка массива]])</f>
        <v>F$850</v>
      </c>
      <c r="P861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61" s="13">
        <f t="shared" si="53"/>
        <v>850</v>
      </c>
      <c r="R861" s="13">
        <f>Таблица_основная[[#This Row],[Первая строка массива]]+15</f>
        <v>865</v>
      </c>
      <c r="Z861" s="22"/>
      <c r="AA861" s="22"/>
    </row>
    <row r="862" spans="1:27" x14ac:dyDescent="0.2">
      <c r="A862" s="13">
        <v>2609</v>
      </c>
      <c r="B862" s="28"/>
      <c r="C862" s="27" t="s">
        <v>146</v>
      </c>
      <c r="D862" s="29" t="s">
        <v>152</v>
      </c>
      <c r="E862" s="30">
        <v>45108</v>
      </c>
      <c r="F862" s="31">
        <v>90</v>
      </c>
      <c r="G862" s="64">
        <v>5</v>
      </c>
      <c r="H862" s="62" t="s">
        <v>121</v>
      </c>
      <c r="I862" s="38">
        <v>75</v>
      </c>
      <c r="J862" s="32" t="s">
        <v>122</v>
      </c>
      <c r="K862" s="56">
        <v>54.8</v>
      </c>
      <c r="L862" s="56" t="s">
        <v>123</v>
      </c>
      <c r="M862" s="56">
        <v>90.9</v>
      </c>
      <c r="N86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862" s="32" t="str">
        <f>CONCATENATE("F","$",Таблица_основная[[#This Row],[Первая строка массива]])</f>
        <v>F$850</v>
      </c>
      <c r="P862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62" s="13">
        <f t="shared" si="53"/>
        <v>850</v>
      </c>
      <c r="R862" s="13">
        <f>Таблица_основная[[#This Row],[Первая строка массива]]+15</f>
        <v>865</v>
      </c>
    </row>
    <row r="863" spans="1:27" x14ac:dyDescent="0.2">
      <c r="A863" s="13">
        <v>2610</v>
      </c>
      <c r="B863" s="28"/>
      <c r="C863" s="27" t="s">
        <v>147</v>
      </c>
      <c r="D863" s="29" t="s">
        <v>152</v>
      </c>
      <c r="E863" s="30">
        <v>45108</v>
      </c>
      <c r="F863" s="31">
        <v>97</v>
      </c>
      <c r="G863" s="64">
        <v>2</v>
      </c>
      <c r="H863" s="62" t="s">
        <v>121</v>
      </c>
      <c r="I863" s="38">
        <v>75</v>
      </c>
      <c r="J863" s="32" t="s">
        <v>122</v>
      </c>
      <c r="K863" s="56">
        <v>54.8</v>
      </c>
      <c r="L863" s="56" t="s">
        <v>123</v>
      </c>
      <c r="M863" s="56">
        <v>90.9</v>
      </c>
      <c r="N86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863" s="32" t="str">
        <f>CONCATENATE("F","$",Таблица_основная[[#This Row],[Первая строка массива]])</f>
        <v>F$850</v>
      </c>
      <c r="P863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63" s="13">
        <f t="shared" si="53"/>
        <v>850</v>
      </c>
      <c r="R863" s="13">
        <f>Таблица_основная[[#This Row],[Первая строка массива]]+15</f>
        <v>865</v>
      </c>
    </row>
    <row r="864" spans="1:27" x14ac:dyDescent="0.2">
      <c r="A864" s="13">
        <v>2611</v>
      </c>
      <c r="B864" s="28"/>
      <c r="C864" s="27" t="s">
        <v>148</v>
      </c>
      <c r="D864" s="29" t="s">
        <v>152</v>
      </c>
      <c r="E864" s="30">
        <v>45108</v>
      </c>
      <c r="F864" s="31">
        <v>34</v>
      </c>
      <c r="G864" s="64">
        <v>13</v>
      </c>
      <c r="H864" s="62" t="s">
        <v>121</v>
      </c>
      <c r="I864" s="38">
        <v>75</v>
      </c>
      <c r="J864" s="32" t="s">
        <v>122</v>
      </c>
      <c r="K864" s="56">
        <v>54.8</v>
      </c>
      <c r="L864" s="56" t="s">
        <v>123</v>
      </c>
      <c r="M864" s="56">
        <v>90.9</v>
      </c>
      <c r="N86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864" s="32" t="str">
        <f>CONCATENATE("F","$",Таблица_основная[[#This Row],[Первая строка массива]])</f>
        <v>F$850</v>
      </c>
      <c r="P864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64" s="13">
        <f t="shared" si="53"/>
        <v>850</v>
      </c>
      <c r="R864" s="13">
        <f>Таблица_основная[[#This Row],[Первая строка массива]]+15</f>
        <v>865</v>
      </c>
    </row>
    <row r="865" spans="1:27" x14ac:dyDescent="0.2">
      <c r="A865" s="13">
        <v>2612</v>
      </c>
      <c r="B865" s="28"/>
      <c r="C865" s="27" t="s">
        <v>149</v>
      </c>
      <c r="D865" s="29" t="s">
        <v>152</v>
      </c>
      <c r="E865" s="30">
        <v>45108</v>
      </c>
      <c r="F865" s="31">
        <v>68</v>
      </c>
      <c r="G865" s="64">
        <v>8</v>
      </c>
      <c r="H865" s="62" t="s">
        <v>121</v>
      </c>
      <c r="I865" s="38">
        <v>75</v>
      </c>
      <c r="J865" s="32" t="s">
        <v>122</v>
      </c>
      <c r="K865" s="56">
        <v>54.8</v>
      </c>
      <c r="L865" s="56" t="s">
        <v>123</v>
      </c>
      <c r="M865" s="56">
        <v>90.9</v>
      </c>
      <c r="N86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865" s="32" t="str">
        <f>CONCATENATE("F","$",Таблица_основная[[#This Row],[Первая строка массива]])</f>
        <v>F$850</v>
      </c>
      <c r="P865" s="32" t="str">
        <f>CONCATENATE("F","$",Таблица_основная[[#This Row],[Первая строка массива]],":","F","$",Таблица_основная[[#This Row],[Последняя строка моссива]])</f>
        <v>F$850:F$865</v>
      </c>
      <c r="Q865" s="13">
        <f t="shared" si="53"/>
        <v>850</v>
      </c>
      <c r="R865" s="13">
        <f>Таблица_основная[[#This Row],[Первая строка массива]]+15</f>
        <v>865</v>
      </c>
    </row>
    <row r="866" spans="1:27" s="22" customFormat="1" x14ac:dyDescent="0.2">
      <c r="A866" s="93">
        <v>2641</v>
      </c>
      <c r="B866" s="94"/>
      <c r="C866" s="95" t="s">
        <v>134</v>
      </c>
      <c r="D866" s="96" t="s">
        <v>67</v>
      </c>
      <c r="E866" s="97">
        <v>45108</v>
      </c>
      <c r="F866" s="98">
        <v>14</v>
      </c>
      <c r="G866" s="99">
        <v>1</v>
      </c>
      <c r="H866" s="100" t="s">
        <v>121</v>
      </c>
      <c r="I866" s="103">
        <v>2.8</v>
      </c>
      <c r="J866" s="101" t="s">
        <v>122</v>
      </c>
      <c r="K866" s="102">
        <v>11</v>
      </c>
      <c r="L866" s="102" t="s">
        <v>123</v>
      </c>
      <c r="M866" s="102">
        <v>14</v>
      </c>
      <c r="N866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866" s="101" t="str">
        <f>CONCATENATE("F","$",Таблица_основная[[#This Row],[Первая строка массива]])</f>
        <v>F$866</v>
      </c>
      <c r="P866" s="101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66" s="93">
        <f>ROW()</f>
        <v>866</v>
      </c>
      <c r="R866" s="13">
        <f>Таблица_основная[[#This Row],[Первая строка массива]]+15</f>
        <v>881</v>
      </c>
      <c r="Z866"/>
      <c r="AA866"/>
    </row>
    <row r="867" spans="1:27" x14ac:dyDescent="0.2">
      <c r="A867" s="13">
        <v>2642</v>
      </c>
      <c r="B867" s="28"/>
      <c r="C867" s="27" t="s">
        <v>135</v>
      </c>
      <c r="D867" s="29" t="s">
        <v>67</v>
      </c>
      <c r="E867" s="30">
        <v>45108</v>
      </c>
      <c r="F867" s="31">
        <v>9</v>
      </c>
      <c r="G867" s="64">
        <v>2</v>
      </c>
      <c r="H867" s="62" t="s">
        <v>121</v>
      </c>
      <c r="I867" s="38">
        <v>2.8</v>
      </c>
      <c r="J867" s="32" t="s">
        <v>122</v>
      </c>
      <c r="K867" s="56">
        <v>11</v>
      </c>
      <c r="L867" s="56" t="s">
        <v>123</v>
      </c>
      <c r="M867" s="56">
        <v>14</v>
      </c>
      <c r="N86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867" s="32" t="str">
        <f>CONCATENATE("F","$",Таблица_основная[[#This Row],[Первая строка массива]])</f>
        <v>F$866</v>
      </c>
      <c r="P867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67" s="13">
        <f t="shared" ref="Q867:Q881" si="54">Q866</f>
        <v>866</v>
      </c>
      <c r="R867" s="13">
        <f>Таблица_основная[[#This Row],[Первая строка массива]]+15</f>
        <v>881</v>
      </c>
    </row>
    <row r="868" spans="1:27" x14ac:dyDescent="0.2">
      <c r="A868" s="13">
        <v>2643</v>
      </c>
      <c r="B868" s="28"/>
      <c r="C868" s="27" t="s">
        <v>136</v>
      </c>
      <c r="D868" s="29" t="s">
        <v>67</v>
      </c>
      <c r="E868" s="30">
        <v>45108</v>
      </c>
      <c r="F868" s="31">
        <v>4</v>
      </c>
      <c r="G868" s="64">
        <v>3</v>
      </c>
      <c r="H868" s="62" t="s">
        <v>121</v>
      </c>
      <c r="I868" s="38">
        <v>2.8</v>
      </c>
      <c r="J868" s="32" t="s">
        <v>122</v>
      </c>
      <c r="K868" s="56">
        <v>11</v>
      </c>
      <c r="L868" s="56" t="s">
        <v>123</v>
      </c>
      <c r="M868" s="56">
        <v>14</v>
      </c>
      <c r="N86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868" s="32" t="str">
        <f>CONCATENATE("F","$",Таблица_основная[[#This Row],[Первая строка массива]])</f>
        <v>F$866</v>
      </c>
      <c r="P868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68" s="13">
        <f t="shared" si="54"/>
        <v>866</v>
      </c>
      <c r="R868" s="13">
        <f>Таблица_основная[[#This Row],[Первая строка массива]]+15</f>
        <v>881</v>
      </c>
    </row>
    <row r="869" spans="1:27" x14ac:dyDescent="0.2">
      <c r="A869" s="13">
        <v>2644</v>
      </c>
      <c r="B869" s="28"/>
      <c r="C869" s="27" t="s">
        <v>137</v>
      </c>
      <c r="D869" s="29" t="s">
        <v>67</v>
      </c>
      <c r="E869" s="30">
        <v>45108</v>
      </c>
      <c r="F869" s="31">
        <v>1</v>
      </c>
      <c r="G869" s="64">
        <v>5</v>
      </c>
      <c r="H869" s="62" t="s">
        <v>121</v>
      </c>
      <c r="I869" s="38">
        <v>2.8</v>
      </c>
      <c r="J869" s="32" t="s">
        <v>122</v>
      </c>
      <c r="K869" s="56">
        <v>11</v>
      </c>
      <c r="L869" s="56" t="s">
        <v>123</v>
      </c>
      <c r="M869" s="56">
        <v>14</v>
      </c>
      <c r="N86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869" s="32" t="str">
        <f>CONCATENATE("F","$",Таблица_основная[[#This Row],[Первая строка массива]])</f>
        <v>F$866</v>
      </c>
      <c r="P869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69" s="13">
        <f t="shared" si="54"/>
        <v>866</v>
      </c>
      <c r="R869" s="13">
        <f>Таблица_основная[[#This Row],[Первая строка массива]]+15</f>
        <v>881</v>
      </c>
    </row>
    <row r="870" spans="1:27" x14ac:dyDescent="0.2">
      <c r="A870" s="13">
        <v>2645</v>
      </c>
      <c r="B870" s="28"/>
      <c r="C870" s="27" t="s">
        <v>138</v>
      </c>
      <c r="D870" s="29" t="s">
        <v>67</v>
      </c>
      <c r="E870" s="30">
        <v>45108</v>
      </c>
      <c r="F870" s="31">
        <v>2</v>
      </c>
      <c r="G870" s="64">
        <v>4</v>
      </c>
      <c r="H870" s="62" t="s">
        <v>121</v>
      </c>
      <c r="I870" s="38">
        <v>2.8</v>
      </c>
      <c r="J870" s="32" t="s">
        <v>122</v>
      </c>
      <c r="K870" s="56">
        <v>11</v>
      </c>
      <c r="L870" s="56" t="s">
        <v>123</v>
      </c>
      <c r="M870" s="56">
        <v>14</v>
      </c>
      <c r="N87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870" s="32" t="str">
        <f>CONCATENATE("F","$",Таблица_основная[[#This Row],[Первая строка массива]])</f>
        <v>F$866</v>
      </c>
      <c r="P870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70" s="13">
        <f t="shared" si="54"/>
        <v>866</v>
      </c>
      <c r="R870" s="13">
        <f>Таблица_основная[[#This Row],[Первая строка массива]]+15</f>
        <v>881</v>
      </c>
    </row>
    <row r="871" spans="1:27" x14ac:dyDescent="0.2">
      <c r="A871" s="13">
        <v>2646</v>
      </c>
      <c r="B871" s="28"/>
      <c r="C871" s="27" t="s">
        <v>139</v>
      </c>
      <c r="D871" s="29" t="s">
        <v>67</v>
      </c>
      <c r="E871" s="30">
        <v>45108</v>
      </c>
      <c r="F871" s="31">
        <v>2</v>
      </c>
      <c r="G871" s="64">
        <v>4</v>
      </c>
      <c r="H871" s="62" t="s">
        <v>121</v>
      </c>
      <c r="I871" s="38">
        <v>2.8</v>
      </c>
      <c r="J871" s="32" t="s">
        <v>122</v>
      </c>
      <c r="K871" s="56">
        <v>11</v>
      </c>
      <c r="L871" s="56" t="s">
        <v>123</v>
      </c>
      <c r="M871" s="56">
        <v>14</v>
      </c>
      <c r="N87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871" s="32" t="str">
        <f>CONCATENATE("F","$",Таблица_основная[[#This Row],[Первая строка массива]])</f>
        <v>F$866</v>
      </c>
      <c r="P871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71" s="13">
        <f t="shared" si="54"/>
        <v>866</v>
      </c>
      <c r="R871" s="13">
        <f>Таблица_основная[[#This Row],[Первая строка массива]]+15</f>
        <v>881</v>
      </c>
    </row>
    <row r="872" spans="1:27" x14ac:dyDescent="0.2">
      <c r="A872" s="13">
        <v>2647</v>
      </c>
      <c r="B872" s="28"/>
      <c r="C872" s="27" t="s">
        <v>140</v>
      </c>
      <c r="D872" s="29" t="s">
        <v>67</v>
      </c>
      <c r="E872" s="30">
        <v>45108</v>
      </c>
      <c r="F872" s="31">
        <v>1</v>
      </c>
      <c r="G872" s="64">
        <v>5</v>
      </c>
      <c r="H872" s="62" t="s">
        <v>121</v>
      </c>
      <c r="I872" s="38">
        <v>2.8</v>
      </c>
      <c r="J872" s="32" t="s">
        <v>122</v>
      </c>
      <c r="K872" s="56">
        <v>11</v>
      </c>
      <c r="L872" s="56" t="s">
        <v>123</v>
      </c>
      <c r="M872" s="56">
        <v>14</v>
      </c>
      <c r="N87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872" s="32" t="str">
        <f>CONCATENATE("F","$",Таблица_основная[[#This Row],[Первая строка массива]])</f>
        <v>F$866</v>
      </c>
      <c r="P872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72" s="13">
        <f t="shared" si="54"/>
        <v>866</v>
      </c>
      <c r="R872" s="13">
        <f>Таблица_основная[[#This Row],[Первая строка массива]]+15</f>
        <v>881</v>
      </c>
    </row>
    <row r="873" spans="1:27" x14ac:dyDescent="0.2">
      <c r="A873" s="13">
        <v>2648</v>
      </c>
      <c r="B873" s="28"/>
      <c r="C873" s="27" t="s">
        <v>141</v>
      </c>
      <c r="D873" s="29" t="s">
        <v>67</v>
      </c>
      <c r="E873" s="30">
        <v>45108</v>
      </c>
      <c r="F873" s="31">
        <v>1</v>
      </c>
      <c r="G873" s="64">
        <v>5</v>
      </c>
      <c r="H873" s="62" t="s">
        <v>121</v>
      </c>
      <c r="I873" s="38">
        <v>2.8</v>
      </c>
      <c r="J873" s="32" t="s">
        <v>122</v>
      </c>
      <c r="K873" s="56">
        <v>11</v>
      </c>
      <c r="L873" s="56" t="s">
        <v>123</v>
      </c>
      <c r="M873" s="56">
        <v>14</v>
      </c>
      <c r="N87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873" s="32" t="str">
        <f>CONCATENATE("F","$",Таблица_основная[[#This Row],[Первая строка массива]])</f>
        <v>F$866</v>
      </c>
      <c r="P873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73" s="13">
        <f t="shared" si="54"/>
        <v>866</v>
      </c>
      <c r="R873" s="13">
        <f>Таблица_основная[[#This Row],[Первая строка массива]]+15</f>
        <v>881</v>
      </c>
    </row>
    <row r="874" spans="1:27" x14ac:dyDescent="0.2">
      <c r="A874" s="13">
        <v>2649</v>
      </c>
      <c r="B874" s="28"/>
      <c r="C874" s="27" t="s">
        <v>142</v>
      </c>
      <c r="D874" s="29" t="s">
        <v>67</v>
      </c>
      <c r="E874" s="30">
        <v>45108</v>
      </c>
      <c r="F874" s="31">
        <v>2</v>
      </c>
      <c r="G874" s="64">
        <v>4</v>
      </c>
      <c r="H874" s="62" t="s">
        <v>121</v>
      </c>
      <c r="I874" s="38">
        <v>2.8</v>
      </c>
      <c r="J874" s="32" t="s">
        <v>122</v>
      </c>
      <c r="K874" s="56">
        <v>11</v>
      </c>
      <c r="L874" s="56" t="s">
        <v>123</v>
      </c>
      <c r="M874" s="56">
        <v>14</v>
      </c>
      <c r="N87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874" s="32" t="str">
        <f>CONCATENATE("F","$",Таблица_основная[[#This Row],[Первая строка массива]])</f>
        <v>F$866</v>
      </c>
      <c r="P874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74" s="13">
        <f t="shared" si="54"/>
        <v>866</v>
      </c>
      <c r="R874" s="13">
        <f>Таблица_основная[[#This Row],[Первая строка массива]]+15</f>
        <v>881</v>
      </c>
    </row>
    <row r="875" spans="1:27" x14ac:dyDescent="0.2">
      <c r="A875" s="13">
        <v>2650</v>
      </c>
      <c r="B875" s="28"/>
      <c r="C875" s="27" t="s">
        <v>143</v>
      </c>
      <c r="D875" s="29" t="s">
        <v>67</v>
      </c>
      <c r="E875" s="30">
        <v>45108</v>
      </c>
      <c r="F875" s="31">
        <v>0</v>
      </c>
      <c r="G875" s="64">
        <v>6</v>
      </c>
      <c r="H875" s="62" t="s">
        <v>121</v>
      </c>
      <c r="I875" s="38">
        <v>2.8</v>
      </c>
      <c r="J875" s="32" t="s">
        <v>122</v>
      </c>
      <c r="K875" s="56">
        <v>11</v>
      </c>
      <c r="L875" s="56" t="s">
        <v>123</v>
      </c>
      <c r="M875" s="56">
        <v>14</v>
      </c>
      <c r="N87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875" s="32" t="str">
        <f>CONCATENATE("F","$",Таблица_основная[[#This Row],[Первая строка массива]])</f>
        <v>F$866</v>
      </c>
      <c r="P875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75" s="13">
        <f t="shared" si="54"/>
        <v>866</v>
      </c>
      <c r="R875" s="13">
        <f>Таблица_основная[[#This Row],[Первая строка массива]]+15</f>
        <v>881</v>
      </c>
    </row>
    <row r="876" spans="1:27" x14ac:dyDescent="0.2">
      <c r="A876" s="13">
        <v>2651</v>
      </c>
      <c r="B876" s="28"/>
      <c r="C876" s="27" t="s">
        <v>144</v>
      </c>
      <c r="D876" s="29" t="s">
        <v>67</v>
      </c>
      <c r="E876" s="30">
        <v>45108</v>
      </c>
      <c r="F876" s="31">
        <v>1</v>
      </c>
      <c r="G876" s="64">
        <v>5</v>
      </c>
      <c r="H876" s="62" t="s">
        <v>121</v>
      </c>
      <c r="I876" s="38">
        <v>2.8</v>
      </c>
      <c r="J876" s="32" t="s">
        <v>122</v>
      </c>
      <c r="K876" s="56">
        <v>11</v>
      </c>
      <c r="L876" s="56" t="s">
        <v>123</v>
      </c>
      <c r="M876" s="56">
        <v>14</v>
      </c>
      <c r="N87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876" s="32" t="str">
        <f>CONCATENATE("F","$",Таблица_основная[[#This Row],[Первая строка массива]])</f>
        <v>F$866</v>
      </c>
      <c r="P876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76" s="13">
        <f t="shared" si="54"/>
        <v>866</v>
      </c>
      <c r="R876" s="13">
        <f>Таблица_основная[[#This Row],[Первая строка массива]]+15</f>
        <v>881</v>
      </c>
    </row>
    <row r="877" spans="1:27" x14ac:dyDescent="0.2">
      <c r="A877" s="13">
        <v>2652</v>
      </c>
      <c r="B877" s="28"/>
      <c r="C877" s="27" t="s">
        <v>145</v>
      </c>
      <c r="D877" s="29" t="s">
        <v>67</v>
      </c>
      <c r="E877" s="30">
        <v>45108</v>
      </c>
      <c r="F877" s="31">
        <v>0</v>
      </c>
      <c r="G877" s="64">
        <v>6</v>
      </c>
      <c r="H877" s="62" t="s">
        <v>121</v>
      </c>
      <c r="I877" s="38">
        <v>2.8</v>
      </c>
      <c r="J877" s="32" t="s">
        <v>122</v>
      </c>
      <c r="K877" s="56">
        <v>11</v>
      </c>
      <c r="L877" s="56" t="s">
        <v>123</v>
      </c>
      <c r="M877" s="56">
        <v>14</v>
      </c>
      <c r="N87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877" s="32" t="str">
        <f>CONCATENATE("F","$",Таблица_основная[[#This Row],[Первая строка массива]])</f>
        <v>F$866</v>
      </c>
      <c r="P877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77" s="13">
        <f t="shared" si="54"/>
        <v>866</v>
      </c>
      <c r="R877" s="13">
        <f>Таблица_основная[[#This Row],[Первая строка массива]]+15</f>
        <v>881</v>
      </c>
      <c r="Z877" s="22"/>
      <c r="AA877" s="22"/>
    </row>
    <row r="878" spans="1:27" x14ac:dyDescent="0.2">
      <c r="A878" s="13">
        <v>2653</v>
      </c>
      <c r="B878" s="28"/>
      <c r="C878" s="27" t="s">
        <v>146</v>
      </c>
      <c r="D878" s="29" t="s">
        <v>67</v>
      </c>
      <c r="E878" s="30">
        <v>45108</v>
      </c>
      <c r="F878" s="31">
        <v>2</v>
      </c>
      <c r="G878" s="64">
        <v>4</v>
      </c>
      <c r="H878" s="62" t="s">
        <v>121</v>
      </c>
      <c r="I878" s="38">
        <v>2.8</v>
      </c>
      <c r="J878" s="32" t="s">
        <v>122</v>
      </c>
      <c r="K878" s="56">
        <v>11</v>
      </c>
      <c r="L878" s="56" t="s">
        <v>123</v>
      </c>
      <c r="M878" s="56">
        <v>14</v>
      </c>
      <c r="N87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878" s="32" t="str">
        <f>CONCATENATE("F","$",Таблица_основная[[#This Row],[Первая строка массива]])</f>
        <v>F$866</v>
      </c>
      <c r="P878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78" s="13">
        <f t="shared" si="54"/>
        <v>866</v>
      </c>
      <c r="R878" s="13">
        <f>Таблица_основная[[#This Row],[Первая строка массива]]+15</f>
        <v>881</v>
      </c>
      <c r="Z878" s="22"/>
      <c r="AA878" s="22"/>
    </row>
    <row r="879" spans="1:27" x14ac:dyDescent="0.2">
      <c r="A879" s="13">
        <v>2654</v>
      </c>
      <c r="B879" s="28"/>
      <c r="C879" s="27" t="s">
        <v>147</v>
      </c>
      <c r="D879" s="29" t="s">
        <v>67</v>
      </c>
      <c r="E879" s="30">
        <v>45108</v>
      </c>
      <c r="F879" s="31">
        <v>1</v>
      </c>
      <c r="G879" s="64">
        <v>5</v>
      </c>
      <c r="H879" s="62" t="s">
        <v>121</v>
      </c>
      <c r="I879" s="38">
        <v>2.8</v>
      </c>
      <c r="J879" s="32" t="s">
        <v>122</v>
      </c>
      <c r="K879" s="56">
        <v>11</v>
      </c>
      <c r="L879" s="56" t="s">
        <v>123</v>
      </c>
      <c r="M879" s="56">
        <v>14</v>
      </c>
      <c r="N87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879" s="32" t="str">
        <f>CONCATENATE("F","$",Таблица_основная[[#This Row],[Первая строка массива]])</f>
        <v>F$866</v>
      </c>
      <c r="P879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79" s="13">
        <f t="shared" si="54"/>
        <v>866</v>
      </c>
      <c r="R879" s="13">
        <f>Таблица_основная[[#This Row],[Первая строка массива]]+15</f>
        <v>881</v>
      </c>
      <c r="Z879" s="22"/>
      <c r="AA879" s="22"/>
    </row>
    <row r="880" spans="1:27" x14ac:dyDescent="0.2">
      <c r="A880" s="13">
        <v>2655</v>
      </c>
      <c r="B880" s="28"/>
      <c r="C880" s="27" t="s">
        <v>148</v>
      </c>
      <c r="D880" s="29" t="s">
        <v>67</v>
      </c>
      <c r="E880" s="30">
        <v>45108</v>
      </c>
      <c r="F880" s="31">
        <v>4</v>
      </c>
      <c r="G880" s="64">
        <v>3</v>
      </c>
      <c r="H880" s="62" t="s">
        <v>121</v>
      </c>
      <c r="I880" s="38">
        <v>2.8</v>
      </c>
      <c r="J880" s="32" t="s">
        <v>122</v>
      </c>
      <c r="K880" s="56">
        <v>11</v>
      </c>
      <c r="L880" s="56" t="s">
        <v>123</v>
      </c>
      <c r="M880" s="56">
        <v>14</v>
      </c>
      <c r="N88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880" s="32" t="str">
        <f>CONCATENATE("F","$",Таблица_основная[[#This Row],[Первая строка массива]])</f>
        <v>F$866</v>
      </c>
      <c r="P880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80" s="13">
        <f t="shared" si="54"/>
        <v>866</v>
      </c>
      <c r="R880" s="13">
        <f>Таблица_основная[[#This Row],[Первая строка массива]]+15</f>
        <v>881</v>
      </c>
      <c r="Z880" s="22"/>
      <c r="AA880" s="22"/>
    </row>
    <row r="881" spans="1:27" x14ac:dyDescent="0.2">
      <c r="A881" s="13">
        <v>2656</v>
      </c>
      <c r="B881" s="28"/>
      <c r="C881" s="27" t="s">
        <v>149</v>
      </c>
      <c r="D881" s="29" t="s">
        <v>67</v>
      </c>
      <c r="E881" s="30">
        <v>45108</v>
      </c>
      <c r="F881" s="31">
        <v>1</v>
      </c>
      <c r="G881" s="64">
        <v>5</v>
      </c>
      <c r="H881" s="62" t="s">
        <v>121</v>
      </c>
      <c r="I881" s="38">
        <v>2.8</v>
      </c>
      <c r="J881" s="32" t="s">
        <v>122</v>
      </c>
      <c r="K881" s="56">
        <v>11</v>
      </c>
      <c r="L881" s="56" t="s">
        <v>123</v>
      </c>
      <c r="M881" s="56">
        <v>14</v>
      </c>
      <c r="N88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881" s="32" t="str">
        <f>CONCATENATE("F","$",Таблица_основная[[#This Row],[Первая строка массива]])</f>
        <v>F$866</v>
      </c>
      <c r="P881" s="32" t="str">
        <f>CONCATENATE("F","$",Таблица_основная[[#This Row],[Первая строка массива]],":","F","$",Таблица_основная[[#This Row],[Последняя строка моссива]])</f>
        <v>F$866:F$881</v>
      </c>
      <c r="Q881" s="13">
        <f t="shared" si="54"/>
        <v>866</v>
      </c>
      <c r="R881" s="13">
        <f>Таблица_основная[[#This Row],[Первая строка массива]]+15</f>
        <v>881</v>
      </c>
      <c r="Z881" s="22"/>
      <c r="AA881" s="22"/>
    </row>
    <row r="882" spans="1:27" s="22" customFormat="1" x14ac:dyDescent="0.2">
      <c r="A882" s="93">
        <v>2685</v>
      </c>
      <c r="B882" s="94"/>
      <c r="C882" s="95" t="s">
        <v>134</v>
      </c>
      <c r="D882" s="96" t="s">
        <v>98</v>
      </c>
      <c r="E882" s="97">
        <v>45108</v>
      </c>
      <c r="F882" s="135">
        <v>10.19</v>
      </c>
      <c r="G882" s="132">
        <v>6</v>
      </c>
      <c r="H882" s="100" t="s">
        <v>121</v>
      </c>
      <c r="I882" s="98">
        <v>7.7</v>
      </c>
      <c r="J882" s="101" t="s">
        <v>122</v>
      </c>
      <c r="K882" s="102">
        <v>17.2</v>
      </c>
      <c r="L882" s="102" t="s">
        <v>123</v>
      </c>
      <c r="M882" s="102">
        <v>16.899999999999999</v>
      </c>
      <c r="N882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882" s="101" t="str">
        <f>CONCATENATE("F","$",Таблица_основная[[#This Row],[Первая строка массива]])</f>
        <v>F$882</v>
      </c>
      <c r="P882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82" s="93">
        <f>ROW()</f>
        <v>882</v>
      </c>
      <c r="R882" s="13">
        <f>Таблица_основная[[#This Row],[Первая строка массива]]+15</f>
        <v>897</v>
      </c>
    </row>
    <row r="883" spans="1:27" s="22" customFormat="1" x14ac:dyDescent="0.2">
      <c r="A883" s="93">
        <v>2686</v>
      </c>
      <c r="B883" s="94"/>
      <c r="C883" s="95" t="s">
        <v>135</v>
      </c>
      <c r="D883" s="96" t="s">
        <v>98</v>
      </c>
      <c r="E883" s="97">
        <v>45108</v>
      </c>
      <c r="F883" s="135">
        <v>11.05</v>
      </c>
      <c r="G883" s="132">
        <v>2</v>
      </c>
      <c r="H883" s="100" t="s">
        <v>121</v>
      </c>
      <c r="I883" s="98">
        <v>7.7</v>
      </c>
      <c r="J883" s="101" t="s">
        <v>122</v>
      </c>
      <c r="K883" s="102">
        <v>17.2</v>
      </c>
      <c r="L883" s="102" t="s">
        <v>123</v>
      </c>
      <c r="M883" s="102">
        <v>16.899999999999999</v>
      </c>
      <c r="N883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883" s="101" t="str">
        <f>CONCATENATE("F","$",Таблица_основная[[#This Row],[Первая строка массива]])</f>
        <v>F$882</v>
      </c>
      <c r="P883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83" s="93">
        <f t="shared" ref="Q883:Q897" si="55">Q882</f>
        <v>882</v>
      </c>
      <c r="R883" s="13">
        <f>Таблица_основная[[#This Row],[Первая строка массива]]+15</f>
        <v>897</v>
      </c>
    </row>
    <row r="884" spans="1:27" s="22" customFormat="1" x14ac:dyDescent="0.2">
      <c r="A884" s="93">
        <v>2687</v>
      </c>
      <c r="B884" s="94"/>
      <c r="C884" s="95" t="s">
        <v>136</v>
      </c>
      <c r="D884" s="96" t="s">
        <v>98</v>
      </c>
      <c r="E884" s="97">
        <v>45108</v>
      </c>
      <c r="F884" s="135">
        <v>10.33</v>
      </c>
      <c r="G884" s="132">
        <v>5</v>
      </c>
      <c r="H884" s="100" t="s">
        <v>121</v>
      </c>
      <c r="I884" s="98">
        <v>7.7</v>
      </c>
      <c r="J884" s="101" t="s">
        <v>122</v>
      </c>
      <c r="K884" s="102">
        <v>17.2</v>
      </c>
      <c r="L884" s="102" t="s">
        <v>123</v>
      </c>
      <c r="M884" s="102">
        <v>16.899999999999999</v>
      </c>
      <c r="N884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884" s="101" t="str">
        <f>CONCATENATE("F","$",Таблица_основная[[#This Row],[Первая строка массива]])</f>
        <v>F$882</v>
      </c>
      <c r="P884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84" s="93">
        <f t="shared" si="55"/>
        <v>882</v>
      </c>
      <c r="R884" s="13">
        <f>Таблица_основная[[#This Row],[Первая строка массива]]+15</f>
        <v>897</v>
      </c>
    </row>
    <row r="885" spans="1:27" s="22" customFormat="1" x14ac:dyDescent="0.2">
      <c r="A885" s="93">
        <v>2688</v>
      </c>
      <c r="B885" s="94"/>
      <c r="C885" s="95" t="s">
        <v>137</v>
      </c>
      <c r="D885" s="96" t="s">
        <v>98</v>
      </c>
      <c r="E885" s="97">
        <v>45108</v>
      </c>
      <c r="F885" s="140">
        <v>5.81</v>
      </c>
      <c r="G885" s="132">
        <v>10</v>
      </c>
      <c r="H885" s="100" t="s">
        <v>121</v>
      </c>
      <c r="I885" s="98">
        <v>7.7</v>
      </c>
      <c r="J885" s="101" t="s">
        <v>122</v>
      </c>
      <c r="K885" s="102">
        <v>17.2</v>
      </c>
      <c r="L885" s="102" t="s">
        <v>123</v>
      </c>
      <c r="M885" s="102">
        <v>16.899999999999999</v>
      </c>
      <c r="N885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885" s="101" t="str">
        <f>CONCATENATE("F","$",Таблица_основная[[#This Row],[Первая строка массива]])</f>
        <v>F$882</v>
      </c>
      <c r="P885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85" s="93">
        <f t="shared" si="55"/>
        <v>882</v>
      </c>
      <c r="R885" s="13">
        <f>Таблица_основная[[#This Row],[Первая строка массива]]+15</f>
        <v>897</v>
      </c>
    </row>
    <row r="886" spans="1:27" s="22" customFormat="1" x14ac:dyDescent="0.2">
      <c r="A886" s="93">
        <v>2689</v>
      </c>
      <c r="B886" s="94"/>
      <c r="C886" s="95" t="s">
        <v>138</v>
      </c>
      <c r="D886" s="96" t="s">
        <v>98</v>
      </c>
      <c r="E886" s="97">
        <v>45108</v>
      </c>
      <c r="F886" s="135">
        <v>11.36</v>
      </c>
      <c r="G886" s="132">
        <v>1</v>
      </c>
      <c r="H886" s="100" t="s">
        <v>121</v>
      </c>
      <c r="I886" s="98">
        <v>7.7</v>
      </c>
      <c r="J886" s="101" t="s">
        <v>122</v>
      </c>
      <c r="K886" s="102">
        <v>17.2</v>
      </c>
      <c r="L886" s="102" t="s">
        <v>123</v>
      </c>
      <c r="M886" s="102">
        <v>16.899999999999999</v>
      </c>
      <c r="N886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886" s="101" t="str">
        <f>CONCATENATE("F","$",Таблица_основная[[#This Row],[Первая строка массива]])</f>
        <v>F$882</v>
      </c>
      <c r="P886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86" s="93">
        <f t="shared" si="55"/>
        <v>882</v>
      </c>
      <c r="R886" s="13">
        <f>Таблица_основная[[#This Row],[Первая строка массива]]+15</f>
        <v>897</v>
      </c>
    </row>
    <row r="887" spans="1:27" s="22" customFormat="1" x14ac:dyDescent="0.2">
      <c r="A887" s="93">
        <v>2690</v>
      </c>
      <c r="B887" s="94"/>
      <c r="C887" s="95" t="s">
        <v>139</v>
      </c>
      <c r="D887" s="96" t="s">
        <v>98</v>
      </c>
      <c r="E887" s="97">
        <v>45108</v>
      </c>
      <c r="F887" s="140">
        <v>4.5199999999999996</v>
      </c>
      <c r="G887" s="132">
        <v>13</v>
      </c>
      <c r="H887" s="100" t="s">
        <v>121</v>
      </c>
      <c r="I887" s="98">
        <v>7.7</v>
      </c>
      <c r="J887" s="101" t="s">
        <v>122</v>
      </c>
      <c r="K887" s="102">
        <v>17.2</v>
      </c>
      <c r="L887" s="102" t="s">
        <v>123</v>
      </c>
      <c r="M887" s="102">
        <v>16.899999999999999</v>
      </c>
      <c r="N887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887" s="101" t="str">
        <f>CONCATENATE("F","$",Таблица_основная[[#This Row],[Первая строка массива]])</f>
        <v>F$882</v>
      </c>
      <c r="P887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87" s="93">
        <f t="shared" si="55"/>
        <v>882</v>
      </c>
      <c r="R887" s="13">
        <f>Таблица_основная[[#This Row],[Первая строка массива]]+15</f>
        <v>897</v>
      </c>
    </row>
    <row r="888" spans="1:27" s="22" customFormat="1" x14ac:dyDescent="0.2">
      <c r="A888" s="93">
        <v>2691</v>
      </c>
      <c r="B888" s="94"/>
      <c r="C888" s="95" t="s">
        <v>140</v>
      </c>
      <c r="D888" s="96" t="s">
        <v>98</v>
      </c>
      <c r="E888" s="97">
        <v>45108</v>
      </c>
      <c r="F888" s="140">
        <v>6.67</v>
      </c>
      <c r="G888" s="132">
        <v>9</v>
      </c>
      <c r="H888" s="100" t="s">
        <v>121</v>
      </c>
      <c r="I888" s="98">
        <v>7.7</v>
      </c>
      <c r="J888" s="101" t="s">
        <v>122</v>
      </c>
      <c r="K888" s="102">
        <v>17.2</v>
      </c>
      <c r="L888" s="102" t="s">
        <v>123</v>
      </c>
      <c r="M888" s="102">
        <v>16.899999999999999</v>
      </c>
      <c r="N888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888" s="101" t="str">
        <f>CONCATENATE("F","$",Таблица_основная[[#This Row],[Первая строка массива]])</f>
        <v>F$882</v>
      </c>
      <c r="P888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88" s="93">
        <f t="shared" si="55"/>
        <v>882</v>
      </c>
      <c r="R888" s="13">
        <f>Таблица_основная[[#This Row],[Первая строка массива]]+15</f>
        <v>897</v>
      </c>
    </row>
    <row r="889" spans="1:27" s="22" customFormat="1" x14ac:dyDescent="0.2">
      <c r="A889" s="93">
        <v>2692</v>
      </c>
      <c r="B889" s="94"/>
      <c r="C889" s="95" t="s">
        <v>141</v>
      </c>
      <c r="D889" s="96" t="s">
        <v>98</v>
      </c>
      <c r="E889" s="97">
        <v>45108</v>
      </c>
      <c r="F889" s="135">
        <v>3.03</v>
      </c>
      <c r="G889" s="132">
        <v>14</v>
      </c>
      <c r="H889" s="100" t="s">
        <v>121</v>
      </c>
      <c r="I889" s="98">
        <v>7.7</v>
      </c>
      <c r="J889" s="101" t="s">
        <v>122</v>
      </c>
      <c r="K889" s="102">
        <v>17.2</v>
      </c>
      <c r="L889" s="102" t="s">
        <v>123</v>
      </c>
      <c r="M889" s="102">
        <v>16.899999999999999</v>
      </c>
      <c r="N889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889" s="101" t="str">
        <f>CONCATENATE("F","$",Таблица_основная[[#This Row],[Первая строка массива]])</f>
        <v>F$882</v>
      </c>
      <c r="P889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89" s="93">
        <f t="shared" si="55"/>
        <v>882</v>
      </c>
      <c r="R889" s="13">
        <f>Таблица_основная[[#This Row],[Первая строка массива]]+15</f>
        <v>897</v>
      </c>
    </row>
    <row r="890" spans="1:27" s="22" customFormat="1" x14ac:dyDescent="0.2">
      <c r="A890" s="93">
        <v>2693</v>
      </c>
      <c r="B890" s="94"/>
      <c r="C890" s="95" t="s">
        <v>142</v>
      </c>
      <c r="D890" s="96" t="s">
        <v>98</v>
      </c>
      <c r="E890" s="97">
        <v>45108</v>
      </c>
      <c r="F890" s="140">
        <v>9.43</v>
      </c>
      <c r="G890" s="132">
        <v>7</v>
      </c>
      <c r="H890" s="100" t="s">
        <v>121</v>
      </c>
      <c r="I890" s="98">
        <v>7.7</v>
      </c>
      <c r="J890" s="101" t="s">
        <v>122</v>
      </c>
      <c r="K890" s="102">
        <v>17.2</v>
      </c>
      <c r="L890" s="102" t="s">
        <v>123</v>
      </c>
      <c r="M890" s="102">
        <v>16.899999999999999</v>
      </c>
      <c r="N890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890" s="101" t="str">
        <f>CONCATENATE("F","$",Таблица_основная[[#This Row],[Первая строка массива]])</f>
        <v>F$882</v>
      </c>
      <c r="P890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90" s="93">
        <f t="shared" si="55"/>
        <v>882</v>
      </c>
      <c r="R890" s="13">
        <f>Таблица_основная[[#This Row],[Первая строка массива]]+15</f>
        <v>897</v>
      </c>
    </row>
    <row r="891" spans="1:27" s="22" customFormat="1" x14ac:dyDescent="0.2">
      <c r="A891" s="93">
        <v>2694</v>
      </c>
      <c r="B891" s="94"/>
      <c r="C891" s="95" t="s">
        <v>143</v>
      </c>
      <c r="D891" s="96" t="s">
        <v>98</v>
      </c>
      <c r="E891" s="97">
        <v>45108</v>
      </c>
      <c r="F891" s="140">
        <v>0</v>
      </c>
      <c r="G891" s="132">
        <v>15</v>
      </c>
      <c r="H891" s="100" t="s">
        <v>121</v>
      </c>
      <c r="I891" s="98">
        <v>7.7</v>
      </c>
      <c r="J891" s="101" t="s">
        <v>122</v>
      </c>
      <c r="K891" s="102">
        <v>17.2</v>
      </c>
      <c r="L891" s="102" t="s">
        <v>123</v>
      </c>
      <c r="M891" s="102">
        <v>16.899999999999999</v>
      </c>
      <c r="N891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891" s="101" t="str">
        <f>CONCATENATE("F","$",Таблица_основная[[#This Row],[Первая строка массива]])</f>
        <v>F$882</v>
      </c>
      <c r="P891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91" s="93">
        <f t="shared" si="55"/>
        <v>882</v>
      </c>
      <c r="R891" s="13">
        <f>Таблица_основная[[#This Row],[Первая строка массива]]+15</f>
        <v>897</v>
      </c>
    </row>
    <row r="892" spans="1:27" s="22" customFormat="1" x14ac:dyDescent="0.2">
      <c r="A892" s="93">
        <v>2695</v>
      </c>
      <c r="B892" s="94"/>
      <c r="C892" s="95" t="s">
        <v>144</v>
      </c>
      <c r="D892" s="96" t="s">
        <v>98</v>
      </c>
      <c r="E892" s="97">
        <v>45108</v>
      </c>
      <c r="F892" s="140">
        <v>4.95</v>
      </c>
      <c r="G892" s="132">
        <v>11</v>
      </c>
      <c r="H892" s="100" t="s">
        <v>121</v>
      </c>
      <c r="I892" s="98">
        <v>7.7</v>
      </c>
      <c r="J892" s="101" t="s">
        <v>122</v>
      </c>
      <c r="K892" s="102">
        <v>17.2</v>
      </c>
      <c r="L892" s="102" t="s">
        <v>123</v>
      </c>
      <c r="M892" s="102">
        <v>16.899999999999999</v>
      </c>
      <c r="N892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892" s="101" t="str">
        <f>CONCATENATE("F","$",Таблица_основная[[#This Row],[Первая строка массива]])</f>
        <v>F$882</v>
      </c>
      <c r="P892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92" s="93">
        <f t="shared" si="55"/>
        <v>882</v>
      </c>
      <c r="R892" s="13">
        <f>Таблица_основная[[#This Row],[Первая строка массива]]+15</f>
        <v>897</v>
      </c>
    </row>
    <row r="893" spans="1:27" s="22" customFormat="1" x14ac:dyDescent="0.2">
      <c r="A893" s="93">
        <v>2696</v>
      </c>
      <c r="B893" s="94"/>
      <c r="C893" s="95" t="s">
        <v>145</v>
      </c>
      <c r="D893" s="96" t="s">
        <v>98</v>
      </c>
      <c r="E893" s="97">
        <v>45108</v>
      </c>
      <c r="F893" s="140">
        <v>0</v>
      </c>
      <c r="G893" s="132">
        <v>15</v>
      </c>
      <c r="H893" s="100" t="s">
        <v>121</v>
      </c>
      <c r="I893" s="98">
        <v>7.7</v>
      </c>
      <c r="J893" s="101" t="s">
        <v>122</v>
      </c>
      <c r="K893" s="102">
        <v>17.2</v>
      </c>
      <c r="L893" s="102" t="s">
        <v>123</v>
      </c>
      <c r="M893" s="102">
        <v>16.899999999999999</v>
      </c>
      <c r="N893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893" s="101" t="str">
        <f>CONCATENATE("F","$",Таблица_основная[[#This Row],[Первая строка массива]])</f>
        <v>F$882</v>
      </c>
      <c r="P893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93" s="93">
        <f t="shared" si="55"/>
        <v>882</v>
      </c>
      <c r="R893" s="13">
        <f>Таблица_основная[[#This Row],[Первая строка массива]]+15</f>
        <v>897</v>
      </c>
    </row>
    <row r="894" spans="1:27" s="22" customFormat="1" x14ac:dyDescent="0.2">
      <c r="A894" s="93">
        <v>2697</v>
      </c>
      <c r="B894" s="94"/>
      <c r="C894" s="95" t="s">
        <v>146</v>
      </c>
      <c r="D894" s="96" t="s">
        <v>98</v>
      </c>
      <c r="E894" s="97">
        <v>45108</v>
      </c>
      <c r="F894" s="140">
        <v>10.47</v>
      </c>
      <c r="G894" s="132">
        <v>4</v>
      </c>
      <c r="H894" s="100" t="s">
        <v>121</v>
      </c>
      <c r="I894" s="98">
        <v>7.7</v>
      </c>
      <c r="J894" s="101" t="s">
        <v>122</v>
      </c>
      <c r="K894" s="102">
        <v>17.2</v>
      </c>
      <c r="L894" s="102" t="s">
        <v>123</v>
      </c>
      <c r="M894" s="102">
        <v>16.899999999999999</v>
      </c>
      <c r="N894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894" s="101" t="str">
        <f>CONCATENATE("F","$",Таблица_основная[[#This Row],[Первая строка массива]])</f>
        <v>F$882</v>
      </c>
      <c r="P894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94" s="93">
        <f t="shared" si="55"/>
        <v>882</v>
      </c>
      <c r="R894" s="13">
        <f>Таблица_основная[[#This Row],[Первая строка массива]]+15</f>
        <v>897</v>
      </c>
      <c r="Z894"/>
      <c r="AA894"/>
    </row>
    <row r="895" spans="1:27" s="22" customFormat="1" x14ac:dyDescent="0.2">
      <c r="A895" s="93">
        <v>2698</v>
      </c>
      <c r="B895" s="94"/>
      <c r="C895" s="95" t="s">
        <v>147</v>
      </c>
      <c r="D895" s="96" t="s">
        <v>98</v>
      </c>
      <c r="E895" s="97">
        <v>45108</v>
      </c>
      <c r="F895" s="140">
        <v>4.78</v>
      </c>
      <c r="G895" s="132">
        <v>12</v>
      </c>
      <c r="H895" s="100" t="s">
        <v>121</v>
      </c>
      <c r="I895" s="98">
        <v>7.7</v>
      </c>
      <c r="J895" s="101" t="s">
        <v>122</v>
      </c>
      <c r="K895" s="102">
        <v>17.2</v>
      </c>
      <c r="L895" s="102" t="s">
        <v>123</v>
      </c>
      <c r="M895" s="102">
        <v>16.899999999999999</v>
      </c>
      <c r="N895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895" s="101" t="str">
        <f>CONCATENATE("F","$",Таблица_основная[[#This Row],[Первая строка массива]])</f>
        <v>F$882</v>
      </c>
      <c r="P895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95" s="93">
        <f t="shared" si="55"/>
        <v>882</v>
      </c>
      <c r="R895" s="13">
        <f>Таблица_основная[[#This Row],[Первая строка массива]]+15</f>
        <v>897</v>
      </c>
      <c r="Z895"/>
      <c r="AA895"/>
    </row>
    <row r="896" spans="1:27" s="22" customFormat="1" x14ac:dyDescent="0.2">
      <c r="A896" s="93">
        <v>2699</v>
      </c>
      <c r="B896" s="94"/>
      <c r="C896" s="95" t="s">
        <v>148</v>
      </c>
      <c r="D896" s="96" t="s">
        <v>98</v>
      </c>
      <c r="E896" s="97">
        <v>45108</v>
      </c>
      <c r="F896" s="140">
        <v>10.64</v>
      </c>
      <c r="G896" s="132">
        <v>3</v>
      </c>
      <c r="H896" s="100" t="s">
        <v>121</v>
      </c>
      <c r="I896" s="98">
        <v>7.7</v>
      </c>
      <c r="J896" s="101" t="s">
        <v>122</v>
      </c>
      <c r="K896" s="102">
        <v>17.2</v>
      </c>
      <c r="L896" s="102" t="s">
        <v>123</v>
      </c>
      <c r="M896" s="102">
        <v>16.899999999999999</v>
      </c>
      <c r="N896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896" s="101" t="str">
        <f>CONCATENATE("F","$",Таблица_основная[[#This Row],[Первая строка массива]])</f>
        <v>F$882</v>
      </c>
      <c r="P896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96" s="93">
        <f t="shared" si="55"/>
        <v>882</v>
      </c>
      <c r="R896" s="13">
        <f>Таблица_основная[[#This Row],[Первая строка массива]]+15</f>
        <v>897</v>
      </c>
      <c r="Z896"/>
      <c r="AA896"/>
    </row>
    <row r="897" spans="1:27" s="22" customFormat="1" x14ac:dyDescent="0.2">
      <c r="A897" s="93">
        <v>2700</v>
      </c>
      <c r="B897" s="94"/>
      <c r="C897" s="95" t="s">
        <v>149</v>
      </c>
      <c r="D897" s="96" t="s">
        <v>98</v>
      </c>
      <c r="E897" s="97">
        <v>45108</v>
      </c>
      <c r="F897" s="140">
        <v>8.5500000000000007</v>
      </c>
      <c r="G897" s="132">
        <v>8</v>
      </c>
      <c r="H897" s="100" t="s">
        <v>121</v>
      </c>
      <c r="I897" s="98">
        <v>7.7</v>
      </c>
      <c r="J897" s="101" t="s">
        <v>122</v>
      </c>
      <c r="K897" s="102">
        <v>17.2</v>
      </c>
      <c r="L897" s="102" t="s">
        <v>123</v>
      </c>
      <c r="M897" s="102">
        <v>16.899999999999999</v>
      </c>
      <c r="N897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897" s="101" t="str">
        <f>CONCATENATE("F","$",Таблица_основная[[#This Row],[Первая строка массива]])</f>
        <v>F$882</v>
      </c>
      <c r="P897" s="101" t="str">
        <f>CONCATENATE("F","$",Таблица_основная[[#This Row],[Первая строка массива]],":","F","$",Таблица_основная[[#This Row],[Последняя строка моссива]])</f>
        <v>F$882:F$897</v>
      </c>
      <c r="Q897" s="93">
        <f t="shared" si="55"/>
        <v>882</v>
      </c>
      <c r="R897" s="13">
        <f>Таблица_основная[[#This Row],[Первая строка массива]]+15</f>
        <v>897</v>
      </c>
      <c r="Z897"/>
      <c r="AA897"/>
    </row>
    <row r="898" spans="1:27" s="22" customFormat="1" x14ac:dyDescent="0.2">
      <c r="A898" s="93">
        <v>2729</v>
      </c>
      <c r="B898" s="94"/>
      <c r="C898" s="95" t="s">
        <v>134</v>
      </c>
      <c r="D898" s="96" t="s">
        <v>82</v>
      </c>
      <c r="E898" s="97">
        <v>45108</v>
      </c>
      <c r="F898" s="98"/>
      <c r="G898" s="64"/>
      <c r="H898" s="100" t="s">
        <v>121</v>
      </c>
      <c r="I898" s="98"/>
      <c r="J898" s="101" t="s">
        <v>122</v>
      </c>
      <c r="K898" s="102"/>
      <c r="L898" s="102" t="s">
        <v>123</v>
      </c>
      <c r="M898" s="102"/>
      <c r="N898" s="99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898" s="101" t="str">
        <f>CONCATENATE("F","$",Таблица_основная[[#This Row],[Первая строка массива]])</f>
        <v>F$898</v>
      </c>
      <c r="P898" s="101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898" s="93">
        <f>ROW()</f>
        <v>898</v>
      </c>
      <c r="R898" s="13">
        <f>Таблица_основная[[#This Row],[Первая строка массива]]+15</f>
        <v>913</v>
      </c>
      <c r="Z898"/>
      <c r="AA898"/>
    </row>
    <row r="899" spans="1:27" x14ac:dyDescent="0.2">
      <c r="A899" s="13">
        <v>2730</v>
      </c>
      <c r="B899" s="28"/>
      <c r="C899" s="27" t="s">
        <v>135</v>
      </c>
      <c r="D899" s="29" t="s">
        <v>82</v>
      </c>
      <c r="E899" s="30">
        <v>45108</v>
      </c>
      <c r="F899" s="31"/>
      <c r="G899" s="64"/>
      <c r="H899" s="62" t="s">
        <v>121</v>
      </c>
      <c r="I899" s="31"/>
      <c r="J899" s="32" t="s">
        <v>122</v>
      </c>
      <c r="K899" s="56"/>
      <c r="L899" s="56" t="s">
        <v>123</v>
      </c>
      <c r="M899" s="56"/>
      <c r="N89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899" s="32" t="str">
        <f>CONCATENATE("F","$",Таблица_основная[[#This Row],[Первая строка массива]])</f>
        <v>F$898</v>
      </c>
      <c r="P899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899" s="13">
        <f t="shared" ref="Q899:Q913" si="56">Q898</f>
        <v>898</v>
      </c>
      <c r="R899" s="13">
        <f>Таблица_основная[[#This Row],[Первая строка массива]]+15</f>
        <v>913</v>
      </c>
    </row>
    <row r="900" spans="1:27" x14ac:dyDescent="0.2">
      <c r="A900" s="13">
        <v>2731</v>
      </c>
      <c r="B900" s="28"/>
      <c r="C900" s="27" t="s">
        <v>136</v>
      </c>
      <c r="D900" s="29" t="s">
        <v>82</v>
      </c>
      <c r="E900" s="30">
        <v>45108</v>
      </c>
      <c r="F900" s="31"/>
      <c r="G900" s="64"/>
      <c r="H900" s="62" t="s">
        <v>121</v>
      </c>
      <c r="I900" s="31"/>
      <c r="J900" s="32" t="s">
        <v>122</v>
      </c>
      <c r="K900" s="56"/>
      <c r="L900" s="56" t="s">
        <v>123</v>
      </c>
      <c r="M900" s="56"/>
      <c r="N90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00" s="32" t="str">
        <f>CONCATENATE("F","$",Таблица_основная[[#This Row],[Первая строка массива]])</f>
        <v>F$898</v>
      </c>
      <c r="P900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00" s="13">
        <f t="shared" si="56"/>
        <v>898</v>
      </c>
      <c r="R900" s="13">
        <f>Таблица_основная[[#This Row],[Первая строка массива]]+15</f>
        <v>913</v>
      </c>
    </row>
    <row r="901" spans="1:27" x14ac:dyDescent="0.2">
      <c r="A901" s="13">
        <v>2732</v>
      </c>
      <c r="B901" s="28"/>
      <c r="C901" s="27" t="s">
        <v>137</v>
      </c>
      <c r="D901" s="29" t="s">
        <v>82</v>
      </c>
      <c r="E901" s="30">
        <v>45108</v>
      </c>
      <c r="F901" s="31"/>
      <c r="G901" s="64"/>
      <c r="H901" s="62" t="s">
        <v>121</v>
      </c>
      <c r="I901" s="31"/>
      <c r="J901" s="32" t="s">
        <v>122</v>
      </c>
      <c r="K901" s="56"/>
      <c r="L901" s="56" t="s">
        <v>123</v>
      </c>
      <c r="M901" s="56"/>
      <c r="N90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01" s="32" t="str">
        <f>CONCATENATE("F","$",Таблица_основная[[#This Row],[Первая строка массива]])</f>
        <v>F$898</v>
      </c>
      <c r="P901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01" s="13">
        <f t="shared" si="56"/>
        <v>898</v>
      </c>
      <c r="R901" s="13">
        <f>Таблица_основная[[#This Row],[Первая строка массива]]+15</f>
        <v>913</v>
      </c>
    </row>
    <row r="902" spans="1:27" x14ac:dyDescent="0.2">
      <c r="A902" s="13">
        <v>2733</v>
      </c>
      <c r="B902" s="28"/>
      <c r="C902" s="27" t="s">
        <v>138</v>
      </c>
      <c r="D902" s="29" t="s">
        <v>82</v>
      </c>
      <c r="E902" s="30">
        <v>45108</v>
      </c>
      <c r="F902" s="31"/>
      <c r="G902" s="64"/>
      <c r="H902" s="62" t="s">
        <v>121</v>
      </c>
      <c r="I902" s="31"/>
      <c r="J902" s="32" t="s">
        <v>122</v>
      </c>
      <c r="K902" s="56"/>
      <c r="L902" s="56" t="s">
        <v>123</v>
      </c>
      <c r="M902" s="56"/>
      <c r="N90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02" s="32" t="str">
        <f>CONCATENATE("F","$",Таблица_основная[[#This Row],[Первая строка массива]])</f>
        <v>F$898</v>
      </c>
      <c r="P902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02" s="13">
        <f t="shared" si="56"/>
        <v>898</v>
      </c>
      <c r="R902" s="13">
        <f>Таблица_основная[[#This Row],[Первая строка массива]]+15</f>
        <v>913</v>
      </c>
    </row>
    <row r="903" spans="1:27" x14ac:dyDescent="0.2">
      <c r="A903" s="13">
        <v>2734</v>
      </c>
      <c r="B903" s="28"/>
      <c r="C903" s="27" t="s">
        <v>139</v>
      </c>
      <c r="D903" s="29" t="s">
        <v>82</v>
      </c>
      <c r="E903" s="30">
        <v>45108</v>
      </c>
      <c r="F903" s="31"/>
      <c r="G903" s="64"/>
      <c r="H903" s="62" t="s">
        <v>121</v>
      </c>
      <c r="I903" s="31"/>
      <c r="J903" s="32" t="s">
        <v>122</v>
      </c>
      <c r="K903" s="56"/>
      <c r="L903" s="56" t="s">
        <v>123</v>
      </c>
      <c r="M903" s="56"/>
      <c r="N90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03" s="32" t="str">
        <f>CONCATENATE("F","$",Таблица_основная[[#This Row],[Первая строка массива]])</f>
        <v>F$898</v>
      </c>
      <c r="P903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03" s="13">
        <f t="shared" si="56"/>
        <v>898</v>
      </c>
      <c r="R903" s="13">
        <f>Таблица_основная[[#This Row],[Первая строка массива]]+15</f>
        <v>913</v>
      </c>
    </row>
    <row r="904" spans="1:27" x14ac:dyDescent="0.2">
      <c r="A904" s="13">
        <v>2735</v>
      </c>
      <c r="B904" s="28"/>
      <c r="C904" s="27" t="s">
        <v>140</v>
      </c>
      <c r="D904" s="29" t="s">
        <v>82</v>
      </c>
      <c r="E904" s="30">
        <v>45108</v>
      </c>
      <c r="F904" s="31"/>
      <c r="G904" s="64"/>
      <c r="H904" s="62" t="s">
        <v>121</v>
      </c>
      <c r="I904" s="31"/>
      <c r="J904" s="32" t="s">
        <v>122</v>
      </c>
      <c r="K904" s="56"/>
      <c r="L904" s="56" t="s">
        <v>123</v>
      </c>
      <c r="M904" s="56"/>
      <c r="N90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04" s="32" t="str">
        <f>CONCATENATE("F","$",Таблица_основная[[#This Row],[Первая строка массива]])</f>
        <v>F$898</v>
      </c>
      <c r="P904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04" s="13">
        <f t="shared" si="56"/>
        <v>898</v>
      </c>
      <c r="R904" s="13">
        <f>Таблица_основная[[#This Row],[Первая строка массива]]+15</f>
        <v>913</v>
      </c>
    </row>
    <row r="905" spans="1:27" x14ac:dyDescent="0.2">
      <c r="A905" s="13">
        <v>2736</v>
      </c>
      <c r="B905" s="28"/>
      <c r="C905" s="27" t="s">
        <v>141</v>
      </c>
      <c r="D905" s="29" t="s">
        <v>82</v>
      </c>
      <c r="E905" s="30">
        <v>45108</v>
      </c>
      <c r="F905" s="31"/>
      <c r="G905" s="64"/>
      <c r="H905" s="62" t="s">
        <v>121</v>
      </c>
      <c r="I905" s="31"/>
      <c r="J905" s="32" t="s">
        <v>122</v>
      </c>
      <c r="K905" s="56"/>
      <c r="L905" s="56" t="s">
        <v>123</v>
      </c>
      <c r="M905" s="56"/>
      <c r="N90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05" s="32" t="str">
        <f>CONCATENATE("F","$",Таблица_основная[[#This Row],[Первая строка массива]])</f>
        <v>F$898</v>
      </c>
      <c r="P905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05" s="13">
        <f t="shared" si="56"/>
        <v>898</v>
      </c>
      <c r="R905" s="13">
        <f>Таблица_основная[[#This Row],[Первая строка массива]]+15</f>
        <v>913</v>
      </c>
    </row>
    <row r="906" spans="1:27" x14ac:dyDescent="0.2">
      <c r="A906" s="13">
        <v>2737</v>
      </c>
      <c r="B906" s="28"/>
      <c r="C906" s="27" t="s">
        <v>142</v>
      </c>
      <c r="D906" s="29" t="s">
        <v>82</v>
      </c>
      <c r="E906" s="30">
        <v>45108</v>
      </c>
      <c r="F906" s="31"/>
      <c r="G906" s="64"/>
      <c r="H906" s="62" t="s">
        <v>121</v>
      </c>
      <c r="I906" s="31"/>
      <c r="J906" s="32" t="s">
        <v>122</v>
      </c>
      <c r="K906" s="56"/>
      <c r="L906" s="56" t="s">
        <v>123</v>
      </c>
      <c r="M906" s="56"/>
      <c r="N90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06" s="32" t="str">
        <f>CONCATENATE("F","$",Таблица_основная[[#This Row],[Первая строка массива]])</f>
        <v>F$898</v>
      </c>
      <c r="P906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06" s="13">
        <f t="shared" si="56"/>
        <v>898</v>
      </c>
      <c r="R906" s="13">
        <f>Таблица_основная[[#This Row],[Первая строка массива]]+15</f>
        <v>913</v>
      </c>
    </row>
    <row r="907" spans="1:27" x14ac:dyDescent="0.2">
      <c r="A907" s="13">
        <v>2738</v>
      </c>
      <c r="B907" s="28"/>
      <c r="C907" s="27" t="s">
        <v>143</v>
      </c>
      <c r="D907" s="29" t="s">
        <v>82</v>
      </c>
      <c r="E907" s="30">
        <v>45108</v>
      </c>
      <c r="F907" s="31"/>
      <c r="G907" s="64"/>
      <c r="H907" s="62" t="s">
        <v>121</v>
      </c>
      <c r="I907" s="31"/>
      <c r="J907" s="32" t="s">
        <v>122</v>
      </c>
      <c r="K907" s="56"/>
      <c r="L907" s="56" t="s">
        <v>123</v>
      </c>
      <c r="M907" s="56"/>
      <c r="N90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07" s="32" t="str">
        <f>CONCATENATE("F","$",Таблица_основная[[#This Row],[Первая строка массива]])</f>
        <v>F$898</v>
      </c>
      <c r="P907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07" s="13">
        <f t="shared" si="56"/>
        <v>898</v>
      </c>
      <c r="R907" s="13">
        <f>Таблица_основная[[#This Row],[Первая строка массива]]+15</f>
        <v>913</v>
      </c>
    </row>
    <row r="908" spans="1:27" x14ac:dyDescent="0.2">
      <c r="A908" s="13">
        <v>2739</v>
      </c>
      <c r="B908" s="28"/>
      <c r="C908" s="27" t="s">
        <v>144</v>
      </c>
      <c r="D908" s="29" t="s">
        <v>82</v>
      </c>
      <c r="E908" s="30">
        <v>45108</v>
      </c>
      <c r="F908" s="31"/>
      <c r="G908" s="64"/>
      <c r="H908" s="62" t="s">
        <v>121</v>
      </c>
      <c r="I908" s="31"/>
      <c r="J908" s="32" t="s">
        <v>122</v>
      </c>
      <c r="K908" s="56"/>
      <c r="L908" s="56" t="s">
        <v>123</v>
      </c>
      <c r="M908" s="56"/>
      <c r="N90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08" s="32" t="str">
        <f>CONCATENATE("F","$",Таблица_основная[[#This Row],[Первая строка массива]])</f>
        <v>F$898</v>
      </c>
      <c r="P908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08" s="13">
        <f t="shared" si="56"/>
        <v>898</v>
      </c>
      <c r="R908" s="13">
        <f>Таблица_основная[[#This Row],[Первая строка массива]]+15</f>
        <v>913</v>
      </c>
    </row>
    <row r="909" spans="1:27" x14ac:dyDescent="0.2">
      <c r="A909" s="13">
        <v>2740</v>
      </c>
      <c r="B909" s="28"/>
      <c r="C909" s="27" t="s">
        <v>145</v>
      </c>
      <c r="D909" s="29" t="s">
        <v>82</v>
      </c>
      <c r="E909" s="30">
        <v>45108</v>
      </c>
      <c r="F909" s="31"/>
      <c r="G909" s="64"/>
      <c r="H909" s="62" t="s">
        <v>121</v>
      </c>
      <c r="I909" s="31"/>
      <c r="J909" s="32" t="s">
        <v>122</v>
      </c>
      <c r="K909" s="56"/>
      <c r="L909" s="56" t="s">
        <v>123</v>
      </c>
      <c r="M909" s="56"/>
      <c r="N90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09" s="32" t="str">
        <f>CONCATENATE("F","$",Таблица_основная[[#This Row],[Первая строка массива]])</f>
        <v>F$898</v>
      </c>
      <c r="P909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09" s="13">
        <f t="shared" si="56"/>
        <v>898</v>
      </c>
      <c r="R909" s="13">
        <f>Таблица_основная[[#This Row],[Первая строка массива]]+15</f>
        <v>913</v>
      </c>
      <c r="Z909" s="22"/>
      <c r="AA909" s="22"/>
    </row>
    <row r="910" spans="1:27" x14ac:dyDescent="0.2">
      <c r="A910" s="13">
        <v>2741</v>
      </c>
      <c r="B910" s="28"/>
      <c r="C910" s="27" t="s">
        <v>146</v>
      </c>
      <c r="D910" s="29" t="s">
        <v>82</v>
      </c>
      <c r="E910" s="30">
        <v>45108</v>
      </c>
      <c r="F910" s="31"/>
      <c r="G910" s="64"/>
      <c r="H910" s="62" t="s">
        <v>121</v>
      </c>
      <c r="I910" s="31"/>
      <c r="J910" s="32" t="s">
        <v>122</v>
      </c>
      <c r="K910" s="56"/>
      <c r="L910" s="56" t="s">
        <v>123</v>
      </c>
      <c r="M910" s="56"/>
      <c r="N91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10" s="32" t="str">
        <f>CONCATENATE("F","$",Таблица_основная[[#This Row],[Первая строка массива]])</f>
        <v>F$898</v>
      </c>
      <c r="P910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10" s="13">
        <f t="shared" si="56"/>
        <v>898</v>
      </c>
      <c r="R910" s="13">
        <f>Таблица_основная[[#This Row],[Первая строка массива]]+15</f>
        <v>913</v>
      </c>
    </row>
    <row r="911" spans="1:27" x14ac:dyDescent="0.2">
      <c r="A911" s="13">
        <v>2742</v>
      </c>
      <c r="B911" s="28"/>
      <c r="C911" s="27" t="s">
        <v>147</v>
      </c>
      <c r="D911" s="29" t="s">
        <v>82</v>
      </c>
      <c r="E911" s="30">
        <v>45108</v>
      </c>
      <c r="F911" s="31"/>
      <c r="G911" s="64"/>
      <c r="H911" s="62" t="s">
        <v>121</v>
      </c>
      <c r="I911" s="31"/>
      <c r="J911" s="32" t="s">
        <v>122</v>
      </c>
      <c r="K911" s="56"/>
      <c r="L911" s="56" t="s">
        <v>123</v>
      </c>
      <c r="M911" s="56"/>
      <c r="N91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11" s="32" t="str">
        <f>CONCATENATE("F","$",Таблица_основная[[#This Row],[Первая строка массива]])</f>
        <v>F$898</v>
      </c>
      <c r="P911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11" s="13">
        <f t="shared" si="56"/>
        <v>898</v>
      </c>
      <c r="R911" s="13">
        <f>Таблица_основная[[#This Row],[Первая строка массива]]+15</f>
        <v>913</v>
      </c>
    </row>
    <row r="912" spans="1:27" x14ac:dyDescent="0.2">
      <c r="A912" s="13">
        <v>2743</v>
      </c>
      <c r="B912" s="28"/>
      <c r="C912" s="27" t="s">
        <v>148</v>
      </c>
      <c r="D912" s="29" t="s">
        <v>82</v>
      </c>
      <c r="E912" s="30">
        <v>45108</v>
      </c>
      <c r="F912" s="31"/>
      <c r="G912" s="64"/>
      <c r="H912" s="62" t="s">
        <v>121</v>
      </c>
      <c r="I912" s="31"/>
      <c r="J912" s="32" t="s">
        <v>122</v>
      </c>
      <c r="K912" s="56"/>
      <c r="L912" s="56" t="s">
        <v>123</v>
      </c>
      <c r="M912" s="56"/>
      <c r="N91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12" s="32" t="str">
        <f>CONCATENATE("F","$",Таблица_основная[[#This Row],[Первая строка массива]])</f>
        <v>F$898</v>
      </c>
      <c r="P912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12" s="13">
        <f t="shared" si="56"/>
        <v>898</v>
      </c>
      <c r="R912" s="13">
        <f>Таблица_основная[[#This Row],[Первая строка массива]]+15</f>
        <v>913</v>
      </c>
    </row>
    <row r="913" spans="1:27" x14ac:dyDescent="0.2">
      <c r="A913" s="13">
        <v>2744</v>
      </c>
      <c r="B913" s="28"/>
      <c r="C913" s="27" t="s">
        <v>149</v>
      </c>
      <c r="D913" s="29" t="s">
        <v>82</v>
      </c>
      <c r="E913" s="30">
        <v>45108</v>
      </c>
      <c r="F913" s="31"/>
      <c r="G913" s="64"/>
      <c r="H913" s="62" t="s">
        <v>121</v>
      </c>
      <c r="I913" s="31"/>
      <c r="J913" s="32" t="s">
        <v>122</v>
      </c>
      <c r="K913" s="56"/>
      <c r="L913" s="56" t="s">
        <v>123</v>
      </c>
      <c r="M913" s="56"/>
      <c r="N91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13" s="32" t="str">
        <f>CONCATENATE("F","$",Таблица_основная[[#This Row],[Первая строка массива]])</f>
        <v>F$898</v>
      </c>
      <c r="P913" s="32" t="str">
        <f>CONCATENATE("F","$",Таблица_основная[[#This Row],[Первая строка массива]],":","F","$",Таблица_основная[[#This Row],[Последняя строка моссива]])</f>
        <v>F$898:F$913</v>
      </c>
      <c r="Q913" s="13">
        <f t="shared" si="56"/>
        <v>898</v>
      </c>
      <c r="R913" s="13">
        <f>Таблица_основная[[#This Row],[Первая строка массива]]+15</f>
        <v>913</v>
      </c>
    </row>
    <row r="914" spans="1:27" s="22" customFormat="1" x14ac:dyDescent="0.2">
      <c r="A914" s="93">
        <v>2773</v>
      </c>
      <c r="B914" s="94"/>
      <c r="C914" s="95" t="s">
        <v>134</v>
      </c>
      <c r="D914" s="96" t="s">
        <v>100</v>
      </c>
      <c r="E914" s="97">
        <v>45108</v>
      </c>
      <c r="F914" s="98"/>
      <c r="G914" s="64"/>
      <c r="H914" s="100" t="s">
        <v>121</v>
      </c>
      <c r="I914" s="98"/>
      <c r="J914" s="101" t="s">
        <v>122</v>
      </c>
      <c r="K914" s="102"/>
      <c r="L914" s="102" t="s">
        <v>123</v>
      </c>
      <c r="M914" s="102"/>
      <c r="N914" s="99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14" s="101" t="str">
        <f>CONCATENATE("F","$",Таблица_основная[[#This Row],[Первая строка массива]])</f>
        <v>F$914</v>
      </c>
      <c r="P914" s="101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14" s="93">
        <f>ROW()</f>
        <v>914</v>
      </c>
      <c r="R914" s="13">
        <f>Таблица_основная[[#This Row],[Первая строка массива]]+15</f>
        <v>929</v>
      </c>
      <c r="Z914"/>
      <c r="AA914"/>
    </row>
    <row r="915" spans="1:27" x14ac:dyDescent="0.2">
      <c r="A915" s="13">
        <v>2774</v>
      </c>
      <c r="B915" s="28"/>
      <c r="C915" s="27" t="s">
        <v>135</v>
      </c>
      <c r="D915" s="29" t="s">
        <v>100</v>
      </c>
      <c r="E915" s="30">
        <v>45108</v>
      </c>
      <c r="F915" s="31"/>
      <c r="G915" s="64"/>
      <c r="H915" s="62" t="s">
        <v>121</v>
      </c>
      <c r="I915" s="31"/>
      <c r="J915" s="32" t="s">
        <v>122</v>
      </c>
      <c r="K915" s="56"/>
      <c r="L915" s="56" t="s">
        <v>123</v>
      </c>
      <c r="M915" s="56"/>
      <c r="N91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15" s="32" t="str">
        <f>CONCATENATE("F","$",Таблица_основная[[#This Row],[Первая строка массива]])</f>
        <v>F$914</v>
      </c>
      <c r="P915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15" s="13">
        <f t="shared" ref="Q915:Q929" si="57">Q914</f>
        <v>914</v>
      </c>
      <c r="R915" s="13">
        <f>Таблица_основная[[#This Row],[Первая строка массива]]+15</f>
        <v>929</v>
      </c>
    </row>
    <row r="916" spans="1:27" x14ac:dyDescent="0.2">
      <c r="A916" s="13">
        <v>2775</v>
      </c>
      <c r="B916" s="28"/>
      <c r="C916" s="27" t="s">
        <v>136</v>
      </c>
      <c r="D916" s="29" t="s">
        <v>100</v>
      </c>
      <c r="E916" s="30">
        <v>45108</v>
      </c>
      <c r="F916" s="31"/>
      <c r="G916" s="64"/>
      <c r="H916" s="62" t="s">
        <v>121</v>
      </c>
      <c r="I916" s="31"/>
      <c r="J916" s="32" t="s">
        <v>122</v>
      </c>
      <c r="K916" s="56"/>
      <c r="L916" s="56" t="s">
        <v>123</v>
      </c>
      <c r="M916" s="56"/>
      <c r="N91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16" s="32" t="str">
        <f>CONCATENATE("F","$",Таблица_основная[[#This Row],[Первая строка массива]])</f>
        <v>F$914</v>
      </c>
      <c r="P916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16" s="13">
        <f t="shared" si="57"/>
        <v>914</v>
      </c>
      <c r="R916" s="13">
        <f>Таблица_основная[[#This Row],[Первая строка массива]]+15</f>
        <v>929</v>
      </c>
    </row>
    <row r="917" spans="1:27" x14ac:dyDescent="0.2">
      <c r="A917" s="13">
        <v>2776</v>
      </c>
      <c r="B917" s="28"/>
      <c r="C917" s="27" t="s">
        <v>137</v>
      </c>
      <c r="D917" s="29" t="s">
        <v>100</v>
      </c>
      <c r="E917" s="30">
        <v>45108</v>
      </c>
      <c r="F917" s="31"/>
      <c r="G917" s="64"/>
      <c r="H917" s="62" t="s">
        <v>121</v>
      </c>
      <c r="I917" s="31"/>
      <c r="J917" s="32" t="s">
        <v>122</v>
      </c>
      <c r="K917" s="56"/>
      <c r="L917" s="56" t="s">
        <v>123</v>
      </c>
      <c r="M917" s="56"/>
      <c r="N91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17" s="32" t="str">
        <f>CONCATENATE("F","$",Таблица_основная[[#This Row],[Первая строка массива]])</f>
        <v>F$914</v>
      </c>
      <c r="P917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17" s="13">
        <f t="shared" si="57"/>
        <v>914</v>
      </c>
      <c r="R917" s="13">
        <f>Таблица_основная[[#This Row],[Первая строка массива]]+15</f>
        <v>929</v>
      </c>
    </row>
    <row r="918" spans="1:27" x14ac:dyDescent="0.2">
      <c r="A918" s="13">
        <v>2777</v>
      </c>
      <c r="B918" s="28"/>
      <c r="C918" s="27" t="s">
        <v>138</v>
      </c>
      <c r="D918" s="29" t="s">
        <v>100</v>
      </c>
      <c r="E918" s="30">
        <v>45108</v>
      </c>
      <c r="F918" s="31"/>
      <c r="G918" s="64"/>
      <c r="H918" s="62" t="s">
        <v>121</v>
      </c>
      <c r="I918" s="31"/>
      <c r="J918" s="32" t="s">
        <v>122</v>
      </c>
      <c r="K918" s="56"/>
      <c r="L918" s="56" t="s">
        <v>123</v>
      </c>
      <c r="M918" s="56"/>
      <c r="N91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18" s="32" t="str">
        <f>CONCATENATE("F","$",Таблица_основная[[#This Row],[Первая строка массива]])</f>
        <v>F$914</v>
      </c>
      <c r="P918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18" s="13">
        <f t="shared" si="57"/>
        <v>914</v>
      </c>
      <c r="R918" s="13">
        <f>Таблица_основная[[#This Row],[Первая строка массива]]+15</f>
        <v>929</v>
      </c>
    </row>
    <row r="919" spans="1:27" x14ac:dyDescent="0.2">
      <c r="A919" s="13">
        <v>2778</v>
      </c>
      <c r="B919" s="28"/>
      <c r="C919" s="27" t="s">
        <v>139</v>
      </c>
      <c r="D919" s="29" t="s">
        <v>100</v>
      </c>
      <c r="E919" s="30">
        <v>45108</v>
      </c>
      <c r="F919" s="31"/>
      <c r="G919" s="64"/>
      <c r="H919" s="62" t="s">
        <v>121</v>
      </c>
      <c r="I919" s="31"/>
      <c r="J919" s="32" t="s">
        <v>122</v>
      </c>
      <c r="K919" s="56"/>
      <c r="L919" s="56" t="s">
        <v>123</v>
      </c>
      <c r="M919" s="56"/>
      <c r="N91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19" s="32" t="str">
        <f>CONCATENATE("F","$",Таблица_основная[[#This Row],[Первая строка массива]])</f>
        <v>F$914</v>
      </c>
      <c r="P919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19" s="13">
        <f t="shared" si="57"/>
        <v>914</v>
      </c>
      <c r="R919" s="13">
        <f>Таблица_основная[[#This Row],[Первая строка массива]]+15</f>
        <v>929</v>
      </c>
    </row>
    <row r="920" spans="1:27" x14ac:dyDescent="0.2">
      <c r="A920" s="13">
        <v>2779</v>
      </c>
      <c r="B920" s="28"/>
      <c r="C920" s="27" t="s">
        <v>140</v>
      </c>
      <c r="D920" s="29" t="s">
        <v>100</v>
      </c>
      <c r="E920" s="30">
        <v>45108</v>
      </c>
      <c r="F920" s="31"/>
      <c r="G920" s="64"/>
      <c r="H920" s="62" t="s">
        <v>121</v>
      </c>
      <c r="I920" s="31"/>
      <c r="J920" s="32" t="s">
        <v>122</v>
      </c>
      <c r="K920" s="56"/>
      <c r="L920" s="56" t="s">
        <v>123</v>
      </c>
      <c r="M920" s="56"/>
      <c r="N92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20" s="32" t="str">
        <f>CONCATENATE("F","$",Таблица_основная[[#This Row],[Первая строка массива]])</f>
        <v>F$914</v>
      </c>
      <c r="P920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20" s="13">
        <f t="shared" si="57"/>
        <v>914</v>
      </c>
      <c r="R920" s="13">
        <f>Таблица_основная[[#This Row],[Первая строка массива]]+15</f>
        <v>929</v>
      </c>
    </row>
    <row r="921" spans="1:27" x14ac:dyDescent="0.2">
      <c r="A921" s="13">
        <v>2780</v>
      </c>
      <c r="B921" s="28"/>
      <c r="C921" s="27" t="s">
        <v>141</v>
      </c>
      <c r="D921" s="29" t="s">
        <v>100</v>
      </c>
      <c r="E921" s="30">
        <v>45108</v>
      </c>
      <c r="F921" s="31"/>
      <c r="G921" s="64"/>
      <c r="H921" s="62" t="s">
        <v>121</v>
      </c>
      <c r="I921" s="31"/>
      <c r="J921" s="32" t="s">
        <v>122</v>
      </c>
      <c r="K921" s="56"/>
      <c r="L921" s="56" t="s">
        <v>123</v>
      </c>
      <c r="M921" s="56"/>
      <c r="N92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21" s="32" t="str">
        <f>CONCATENATE("F","$",Таблица_основная[[#This Row],[Первая строка массива]])</f>
        <v>F$914</v>
      </c>
      <c r="P921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21" s="13">
        <f t="shared" si="57"/>
        <v>914</v>
      </c>
      <c r="R921" s="13">
        <f>Таблица_основная[[#This Row],[Первая строка массива]]+15</f>
        <v>929</v>
      </c>
    </row>
    <row r="922" spans="1:27" x14ac:dyDescent="0.2">
      <c r="A922" s="13">
        <v>2781</v>
      </c>
      <c r="B922" s="28"/>
      <c r="C922" s="27" t="s">
        <v>142</v>
      </c>
      <c r="D922" s="29" t="s">
        <v>100</v>
      </c>
      <c r="E922" s="30">
        <v>45108</v>
      </c>
      <c r="F922" s="31"/>
      <c r="G922" s="64"/>
      <c r="H922" s="62" t="s">
        <v>121</v>
      </c>
      <c r="I922" s="31"/>
      <c r="J922" s="32" t="s">
        <v>122</v>
      </c>
      <c r="K922" s="56"/>
      <c r="L922" s="56" t="s">
        <v>123</v>
      </c>
      <c r="M922" s="56"/>
      <c r="N92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22" s="32" t="str">
        <f>CONCATENATE("F","$",Таблица_основная[[#This Row],[Первая строка массива]])</f>
        <v>F$914</v>
      </c>
      <c r="P922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22" s="13">
        <f t="shared" si="57"/>
        <v>914</v>
      </c>
      <c r="R922" s="13">
        <f>Таблица_основная[[#This Row],[Первая строка массива]]+15</f>
        <v>929</v>
      </c>
    </row>
    <row r="923" spans="1:27" x14ac:dyDescent="0.2">
      <c r="A923" s="13">
        <v>2782</v>
      </c>
      <c r="B923" s="28"/>
      <c r="C923" s="27" t="s">
        <v>143</v>
      </c>
      <c r="D923" s="29" t="s">
        <v>100</v>
      </c>
      <c r="E923" s="30">
        <v>45108</v>
      </c>
      <c r="F923" s="31"/>
      <c r="G923" s="64"/>
      <c r="H923" s="62" t="s">
        <v>121</v>
      </c>
      <c r="I923" s="31"/>
      <c r="J923" s="32" t="s">
        <v>122</v>
      </c>
      <c r="K923" s="56"/>
      <c r="L923" s="56" t="s">
        <v>123</v>
      </c>
      <c r="M923" s="56"/>
      <c r="N92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23" s="32" t="str">
        <f>CONCATENATE("F","$",Таблица_основная[[#This Row],[Первая строка массива]])</f>
        <v>F$914</v>
      </c>
      <c r="P923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23" s="13">
        <f t="shared" si="57"/>
        <v>914</v>
      </c>
      <c r="R923" s="13">
        <f>Таблица_основная[[#This Row],[Первая строка массива]]+15</f>
        <v>929</v>
      </c>
    </row>
    <row r="924" spans="1:27" x14ac:dyDescent="0.2">
      <c r="A924" s="13">
        <v>2783</v>
      </c>
      <c r="B924" s="28"/>
      <c r="C924" s="27" t="s">
        <v>144</v>
      </c>
      <c r="D924" s="29" t="s">
        <v>100</v>
      </c>
      <c r="E924" s="30">
        <v>45108</v>
      </c>
      <c r="F924" s="31"/>
      <c r="G924" s="64"/>
      <c r="H924" s="62" t="s">
        <v>121</v>
      </c>
      <c r="I924" s="31"/>
      <c r="J924" s="32" t="s">
        <v>122</v>
      </c>
      <c r="K924" s="56"/>
      <c r="L924" s="56" t="s">
        <v>123</v>
      </c>
      <c r="M924" s="56"/>
      <c r="N92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24" s="32" t="str">
        <f>CONCATENATE("F","$",Таблица_основная[[#This Row],[Первая строка массива]])</f>
        <v>F$914</v>
      </c>
      <c r="P924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24" s="13">
        <f t="shared" si="57"/>
        <v>914</v>
      </c>
      <c r="R924" s="13">
        <f>Таблица_основная[[#This Row],[Первая строка массива]]+15</f>
        <v>929</v>
      </c>
    </row>
    <row r="925" spans="1:27" x14ac:dyDescent="0.2">
      <c r="A925" s="13">
        <v>2784</v>
      </c>
      <c r="B925" s="28"/>
      <c r="C925" s="27" t="s">
        <v>145</v>
      </c>
      <c r="D925" s="29" t="s">
        <v>100</v>
      </c>
      <c r="E925" s="30">
        <v>45108</v>
      </c>
      <c r="F925" s="31"/>
      <c r="G925" s="64"/>
      <c r="H925" s="62" t="s">
        <v>121</v>
      </c>
      <c r="I925" s="31"/>
      <c r="J925" s="32" t="s">
        <v>122</v>
      </c>
      <c r="K925" s="56"/>
      <c r="L925" s="56" t="s">
        <v>123</v>
      </c>
      <c r="M925" s="56"/>
      <c r="N92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25" s="32" t="str">
        <f>CONCATENATE("F","$",Таблица_основная[[#This Row],[Первая строка массива]])</f>
        <v>F$914</v>
      </c>
      <c r="P925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25" s="13">
        <f t="shared" si="57"/>
        <v>914</v>
      </c>
      <c r="R925" s="13">
        <f>Таблица_основная[[#This Row],[Первая строка массива]]+15</f>
        <v>929</v>
      </c>
      <c r="Z925" s="22"/>
      <c r="AA925" s="22"/>
    </row>
    <row r="926" spans="1:27" x14ac:dyDescent="0.2">
      <c r="A926" s="13">
        <v>2785</v>
      </c>
      <c r="B926" s="28"/>
      <c r="C926" s="27" t="s">
        <v>146</v>
      </c>
      <c r="D926" s="29" t="s">
        <v>100</v>
      </c>
      <c r="E926" s="30">
        <v>45108</v>
      </c>
      <c r="F926" s="31"/>
      <c r="G926" s="64"/>
      <c r="H926" s="62" t="s">
        <v>121</v>
      </c>
      <c r="I926" s="31"/>
      <c r="J926" s="32" t="s">
        <v>122</v>
      </c>
      <c r="K926" s="56"/>
      <c r="L926" s="56" t="s">
        <v>123</v>
      </c>
      <c r="M926" s="56"/>
      <c r="N92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26" s="32" t="str">
        <f>CONCATENATE("F","$",Таблица_основная[[#This Row],[Первая строка массива]])</f>
        <v>F$914</v>
      </c>
      <c r="P926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26" s="13">
        <f t="shared" si="57"/>
        <v>914</v>
      </c>
      <c r="R926" s="13">
        <f>Таблица_основная[[#This Row],[Первая строка массива]]+15</f>
        <v>929</v>
      </c>
      <c r="Z926" s="22"/>
      <c r="AA926" s="22"/>
    </row>
    <row r="927" spans="1:27" x14ac:dyDescent="0.2">
      <c r="A927" s="13">
        <v>2786</v>
      </c>
      <c r="B927" s="28"/>
      <c r="C927" s="27" t="s">
        <v>147</v>
      </c>
      <c r="D927" s="29" t="s">
        <v>100</v>
      </c>
      <c r="E927" s="30">
        <v>45108</v>
      </c>
      <c r="F927" s="31"/>
      <c r="G927" s="64"/>
      <c r="H927" s="62" t="s">
        <v>121</v>
      </c>
      <c r="I927" s="31"/>
      <c r="J927" s="32" t="s">
        <v>122</v>
      </c>
      <c r="K927" s="56"/>
      <c r="L927" s="56" t="s">
        <v>123</v>
      </c>
      <c r="M927" s="56"/>
      <c r="N92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27" s="32" t="str">
        <f>CONCATENATE("F","$",Таблица_основная[[#This Row],[Первая строка массива]])</f>
        <v>F$914</v>
      </c>
      <c r="P927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27" s="13">
        <f t="shared" si="57"/>
        <v>914</v>
      </c>
      <c r="R927" s="13">
        <f>Таблица_основная[[#This Row],[Первая строка массива]]+15</f>
        <v>929</v>
      </c>
      <c r="Z927" s="22"/>
      <c r="AA927" s="22"/>
    </row>
    <row r="928" spans="1:27" x14ac:dyDescent="0.2">
      <c r="A928" s="13">
        <v>2787</v>
      </c>
      <c r="B928" s="28"/>
      <c r="C928" s="27" t="s">
        <v>148</v>
      </c>
      <c r="D928" s="29" t="s">
        <v>100</v>
      </c>
      <c r="E928" s="30">
        <v>45108</v>
      </c>
      <c r="F928" s="31"/>
      <c r="G928" s="64"/>
      <c r="H928" s="62" t="s">
        <v>121</v>
      </c>
      <c r="I928" s="31"/>
      <c r="J928" s="32" t="s">
        <v>122</v>
      </c>
      <c r="K928" s="56"/>
      <c r="L928" s="56" t="s">
        <v>123</v>
      </c>
      <c r="M928" s="56"/>
      <c r="N92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28" s="32" t="str">
        <f>CONCATENATE("F","$",Таблица_основная[[#This Row],[Первая строка массива]])</f>
        <v>F$914</v>
      </c>
      <c r="P928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28" s="13">
        <f t="shared" si="57"/>
        <v>914</v>
      </c>
      <c r="R928" s="13">
        <f>Таблица_основная[[#This Row],[Первая строка массива]]+15</f>
        <v>929</v>
      </c>
      <c r="Z928" s="22"/>
      <c r="AA928" s="22"/>
    </row>
    <row r="929" spans="1:27" x14ac:dyDescent="0.2">
      <c r="A929" s="13">
        <v>2788</v>
      </c>
      <c r="B929" s="28"/>
      <c r="C929" s="27" t="s">
        <v>149</v>
      </c>
      <c r="D929" s="29" t="s">
        <v>100</v>
      </c>
      <c r="E929" s="30">
        <v>45108</v>
      </c>
      <c r="F929" s="31"/>
      <c r="G929" s="64"/>
      <c r="H929" s="62" t="s">
        <v>121</v>
      </c>
      <c r="I929" s="31"/>
      <c r="J929" s="32" t="s">
        <v>122</v>
      </c>
      <c r="K929" s="56"/>
      <c r="L929" s="56" t="s">
        <v>123</v>
      </c>
      <c r="M929" s="56"/>
      <c r="N92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29" s="32" t="str">
        <f>CONCATENATE("F","$",Таблица_основная[[#This Row],[Первая строка массива]])</f>
        <v>F$914</v>
      </c>
      <c r="P929" s="32" t="str">
        <f>CONCATENATE("F","$",Таблица_основная[[#This Row],[Первая строка массива]],":","F","$",Таблица_основная[[#This Row],[Последняя строка моссива]])</f>
        <v>F$914:F$929</v>
      </c>
      <c r="Q929" s="13">
        <f t="shared" si="57"/>
        <v>914</v>
      </c>
      <c r="R929" s="13">
        <f>Таблица_основная[[#This Row],[Первая строка массива]]+15</f>
        <v>929</v>
      </c>
      <c r="Z929" s="22"/>
      <c r="AA929" s="22"/>
    </row>
    <row r="930" spans="1:27" s="22" customFormat="1" x14ac:dyDescent="0.2">
      <c r="A930" s="93">
        <v>2817</v>
      </c>
      <c r="B930" s="94"/>
      <c r="C930" s="95" t="s">
        <v>134</v>
      </c>
      <c r="D930" s="96" t="s">
        <v>48</v>
      </c>
      <c r="E930" s="97">
        <v>45108</v>
      </c>
      <c r="F930" s="38">
        <v>9.4</v>
      </c>
      <c r="G930" s="64">
        <v>3</v>
      </c>
      <c r="H930" s="100" t="s">
        <v>121</v>
      </c>
      <c r="I930" s="98">
        <v>8</v>
      </c>
      <c r="J930" s="101" t="s">
        <v>122</v>
      </c>
      <c r="K930" s="102">
        <v>27.9</v>
      </c>
      <c r="L930" s="102" t="s">
        <v>123</v>
      </c>
      <c r="M930" s="102">
        <v>27.4</v>
      </c>
      <c r="N930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930" s="101" t="str">
        <f>CONCATENATE("F","$",Таблица_основная[[#This Row],[Первая строка массива]])</f>
        <v>F$930</v>
      </c>
      <c r="P930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30" s="93">
        <f>ROW()</f>
        <v>930</v>
      </c>
      <c r="R930" s="13">
        <f>Таблица_основная[[#This Row],[Первая строка массива]]+15</f>
        <v>945</v>
      </c>
    </row>
    <row r="931" spans="1:27" s="22" customFormat="1" x14ac:dyDescent="0.2">
      <c r="A931" s="93">
        <v>2818</v>
      </c>
      <c r="B931" s="94"/>
      <c r="C931" s="95" t="s">
        <v>135</v>
      </c>
      <c r="D931" s="96" t="s">
        <v>48</v>
      </c>
      <c r="E931" s="97">
        <v>45108</v>
      </c>
      <c r="F931" s="38">
        <v>13.5</v>
      </c>
      <c r="G931" s="64">
        <v>1</v>
      </c>
      <c r="H931" s="100" t="s">
        <v>121</v>
      </c>
      <c r="I931" s="98">
        <v>8</v>
      </c>
      <c r="J931" s="101" t="s">
        <v>122</v>
      </c>
      <c r="K931" s="102">
        <v>27.9</v>
      </c>
      <c r="L931" s="102" t="s">
        <v>123</v>
      </c>
      <c r="M931" s="102">
        <v>27.4</v>
      </c>
      <c r="N931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931" s="101" t="str">
        <f>CONCATENATE("F","$",Таблица_основная[[#This Row],[Первая строка массива]])</f>
        <v>F$930</v>
      </c>
      <c r="P931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31" s="93">
        <f t="shared" ref="Q931:Q945" si="58">Q930</f>
        <v>930</v>
      </c>
      <c r="R931" s="13">
        <f>Таблица_основная[[#This Row],[Первая строка массива]]+15</f>
        <v>945</v>
      </c>
    </row>
    <row r="932" spans="1:27" s="22" customFormat="1" x14ac:dyDescent="0.2">
      <c r="A932" s="93">
        <v>2819</v>
      </c>
      <c r="B932" s="94"/>
      <c r="C932" s="95" t="s">
        <v>136</v>
      </c>
      <c r="D932" s="96" t="s">
        <v>48</v>
      </c>
      <c r="E932" s="97">
        <v>45108</v>
      </c>
      <c r="F932" s="38">
        <v>6.9</v>
      </c>
      <c r="G932" s="64">
        <v>8</v>
      </c>
      <c r="H932" s="100" t="s">
        <v>121</v>
      </c>
      <c r="I932" s="98">
        <v>8</v>
      </c>
      <c r="J932" s="101" t="s">
        <v>122</v>
      </c>
      <c r="K932" s="102">
        <v>27.9</v>
      </c>
      <c r="L932" s="102" t="s">
        <v>123</v>
      </c>
      <c r="M932" s="102">
        <v>27.4</v>
      </c>
      <c r="N932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932" s="101" t="str">
        <f>CONCATENATE("F","$",Таблица_основная[[#This Row],[Первая строка массива]])</f>
        <v>F$930</v>
      </c>
      <c r="P932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32" s="93">
        <f t="shared" si="58"/>
        <v>930</v>
      </c>
      <c r="R932" s="13">
        <f>Таблица_основная[[#This Row],[Первая строка массива]]+15</f>
        <v>945</v>
      </c>
    </row>
    <row r="933" spans="1:27" s="22" customFormat="1" x14ac:dyDescent="0.2">
      <c r="A933" s="93">
        <v>2820</v>
      </c>
      <c r="B933" s="94"/>
      <c r="C933" s="95" t="s">
        <v>137</v>
      </c>
      <c r="D933" s="96" t="s">
        <v>48</v>
      </c>
      <c r="E933" s="97">
        <v>45108</v>
      </c>
      <c r="F933" s="38">
        <v>7.1</v>
      </c>
      <c r="G933" s="64">
        <v>7</v>
      </c>
      <c r="H933" s="100" t="s">
        <v>121</v>
      </c>
      <c r="I933" s="98">
        <v>8</v>
      </c>
      <c r="J933" s="101" t="s">
        <v>122</v>
      </c>
      <c r="K933" s="102">
        <v>27.9</v>
      </c>
      <c r="L933" s="102" t="s">
        <v>123</v>
      </c>
      <c r="M933" s="102">
        <v>27.4</v>
      </c>
      <c r="N933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933" s="101" t="str">
        <f>CONCATENATE("F","$",Таблица_основная[[#This Row],[Первая строка массива]])</f>
        <v>F$930</v>
      </c>
      <c r="P933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33" s="93">
        <f t="shared" si="58"/>
        <v>930</v>
      </c>
      <c r="R933" s="13">
        <f>Таблица_основная[[#This Row],[Первая строка массива]]+15</f>
        <v>945</v>
      </c>
    </row>
    <row r="934" spans="1:27" s="22" customFormat="1" x14ac:dyDescent="0.2">
      <c r="A934" s="93">
        <v>2821</v>
      </c>
      <c r="B934" s="94"/>
      <c r="C934" s="95" t="s">
        <v>138</v>
      </c>
      <c r="D934" s="96" t="s">
        <v>48</v>
      </c>
      <c r="E934" s="97">
        <v>45108</v>
      </c>
      <c r="F934" s="38">
        <v>4.2</v>
      </c>
      <c r="G934" s="64">
        <v>11</v>
      </c>
      <c r="H934" s="100" t="s">
        <v>121</v>
      </c>
      <c r="I934" s="98">
        <v>8</v>
      </c>
      <c r="J934" s="101" t="s">
        <v>122</v>
      </c>
      <c r="K934" s="102">
        <v>27.9</v>
      </c>
      <c r="L934" s="102" t="s">
        <v>123</v>
      </c>
      <c r="M934" s="102">
        <v>27.4</v>
      </c>
      <c r="N934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934" s="101" t="str">
        <f>CONCATENATE("F","$",Таблица_основная[[#This Row],[Первая строка массива]])</f>
        <v>F$930</v>
      </c>
      <c r="P934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34" s="93">
        <f t="shared" si="58"/>
        <v>930</v>
      </c>
      <c r="R934" s="13">
        <f>Таблица_основная[[#This Row],[Первая строка массива]]+15</f>
        <v>945</v>
      </c>
    </row>
    <row r="935" spans="1:27" s="22" customFormat="1" x14ac:dyDescent="0.2">
      <c r="A935" s="93">
        <v>2822</v>
      </c>
      <c r="B935" s="94"/>
      <c r="C935" s="95" t="s">
        <v>139</v>
      </c>
      <c r="D935" s="96" t="s">
        <v>48</v>
      </c>
      <c r="E935" s="97">
        <v>45108</v>
      </c>
      <c r="F935" s="38">
        <v>5.9</v>
      </c>
      <c r="G935" s="64">
        <v>9</v>
      </c>
      <c r="H935" s="100" t="s">
        <v>121</v>
      </c>
      <c r="I935" s="98">
        <v>8</v>
      </c>
      <c r="J935" s="101" t="s">
        <v>122</v>
      </c>
      <c r="K935" s="102">
        <v>27.9</v>
      </c>
      <c r="L935" s="102" t="s">
        <v>123</v>
      </c>
      <c r="M935" s="102">
        <v>27.4</v>
      </c>
      <c r="N935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935" s="101" t="str">
        <f>CONCATENATE("F","$",Таблица_основная[[#This Row],[Первая строка массива]])</f>
        <v>F$930</v>
      </c>
      <c r="P935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35" s="93">
        <f t="shared" si="58"/>
        <v>930</v>
      </c>
      <c r="R935" s="13">
        <f>Таблица_основная[[#This Row],[Первая строка массива]]+15</f>
        <v>945</v>
      </c>
    </row>
    <row r="936" spans="1:27" s="22" customFormat="1" x14ac:dyDescent="0.2">
      <c r="A936" s="93">
        <v>2823</v>
      </c>
      <c r="B936" s="94"/>
      <c r="C936" s="95" t="s">
        <v>140</v>
      </c>
      <c r="D936" s="96" t="s">
        <v>48</v>
      </c>
      <c r="E936" s="97">
        <v>45108</v>
      </c>
      <c r="F936" s="38">
        <v>7.2</v>
      </c>
      <c r="G936" s="64">
        <v>6</v>
      </c>
      <c r="H936" s="100" t="s">
        <v>121</v>
      </c>
      <c r="I936" s="98">
        <v>8</v>
      </c>
      <c r="J936" s="101" t="s">
        <v>122</v>
      </c>
      <c r="K936" s="102">
        <v>27.9</v>
      </c>
      <c r="L936" s="102" t="s">
        <v>123</v>
      </c>
      <c r="M936" s="102">
        <v>27.4</v>
      </c>
      <c r="N936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936" s="101" t="str">
        <f>CONCATENATE("F","$",Таблица_основная[[#This Row],[Первая строка массива]])</f>
        <v>F$930</v>
      </c>
      <c r="P936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36" s="93">
        <f t="shared" si="58"/>
        <v>930</v>
      </c>
      <c r="R936" s="13">
        <f>Таблица_основная[[#This Row],[Первая строка массива]]+15</f>
        <v>945</v>
      </c>
    </row>
    <row r="937" spans="1:27" s="22" customFormat="1" x14ac:dyDescent="0.2">
      <c r="A937" s="93">
        <v>2824</v>
      </c>
      <c r="B937" s="94"/>
      <c r="C937" s="95" t="s">
        <v>141</v>
      </c>
      <c r="D937" s="96" t="s">
        <v>48</v>
      </c>
      <c r="E937" s="97">
        <v>45108</v>
      </c>
      <c r="F937" s="38">
        <v>7.7</v>
      </c>
      <c r="G937" s="64">
        <v>5</v>
      </c>
      <c r="H937" s="100" t="s">
        <v>121</v>
      </c>
      <c r="I937" s="98">
        <v>8</v>
      </c>
      <c r="J937" s="101" t="s">
        <v>122</v>
      </c>
      <c r="K937" s="102">
        <v>27.9</v>
      </c>
      <c r="L937" s="102" t="s">
        <v>123</v>
      </c>
      <c r="M937" s="102">
        <v>27.4</v>
      </c>
      <c r="N937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937" s="101" t="str">
        <f>CONCATENATE("F","$",Таблица_основная[[#This Row],[Первая строка массива]])</f>
        <v>F$930</v>
      </c>
      <c r="P937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37" s="93">
        <f t="shared" si="58"/>
        <v>930</v>
      </c>
      <c r="R937" s="13">
        <f>Таблица_основная[[#This Row],[Первая строка массива]]+15</f>
        <v>945</v>
      </c>
    </row>
    <row r="938" spans="1:27" s="22" customFormat="1" x14ac:dyDescent="0.2">
      <c r="A938" s="93">
        <v>2825</v>
      </c>
      <c r="B938" s="94"/>
      <c r="C938" s="95" t="s">
        <v>142</v>
      </c>
      <c r="D938" s="96" t="s">
        <v>48</v>
      </c>
      <c r="E938" s="97">
        <v>45108</v>
      </c>
      <c r="F938" s="38">
        <v>1.6</v>
      </c>
      <c r="G938" s="64">
        <v>16</v>
      </c>
      <c r="H938" s="100" t="s">
        <v>121</v>
      </c>
      <c r="I938" s="98">
        <v>8</v>
      </c>
      <c r="J938" s="101" t="s">
        <v>122</v>
      </c>
      <c r="K938" s="102">
        <v>27.9</v>
      </c>
      <c r="L938" s="102" t="s">
        <v>123</v>
      </c>
      <c r="M938" s="102">
        <v>27.4</v>
      </c>
      <c r="N938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O938" s="101" t="str">
        <f>CONCATENATE("F","$",Таблица_основная[[#This Row],[Первая строка массива]])</f>
        <v>F$930</v>
      </c>
      <c r="P938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38" s="93">
        <f t="shared" si="58"/>
        <v>930</v>
      </c>
      <c r="R938" s="13">
        <f>Таблица_основная[[#This Row],[Первая строка массива]]+15</f>
        <v>945</v>
      </c>
    </row>
    <row r="939" spans="1:27" s="22" customFormat="1" x14ac:dyDescent="0.2">
      <c r="A939" s="93">
        <v>2826</v>
      </c>
      <c r="B939" s="94"/>
      <c r="C939" s="95" t="s">
        <v>143</v>
      </c>
      <c r="D939" s="96" t="s">
        <v>48</v>
      </c>
      <c r="E939" s="97">
        <v>45108</v>
      </c>
      <c r="F939" s="38">
        <v>2.2000000000000002</v>
      </c>
      <c r="G939" s="64">
        <v>15</v>
      </c>
      <c r="H939" s="100" t="s">
        <v>121</v>
      </c>
      <c r="I939" s="98">
        <v>8</v>
      </c>
      <c r="J939" s="101" t="s">
        <v>122</v>
      </c>
      <c r="K939" s="102">
        <v>27.9</v>
      </c>
      <c r="L939" s="102" t="s">
        <v>123</v>
      </c>
      <c r="M939" s="102">
        <v>27.4</v>
      </c>
      <c r="N939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939" s="101" t="str">
        <f>CONCATENATE("F","$",Таблица_основная[[#This Row],[Первая строка массива]])</f>
        <v>F$930</v>
      </c>
      <c r="P939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39" s="93">
        <f t="shared" si="58"/>
        <v>930</v>
      </c>
      <c r="R939" s="13">
        <f>Таблица_основная[[#This Row],[Первая строка массива]]+15</f>
        <v>945</v>
      </c>
    </row>
    <row r="940" spans="1:27" s="22" customFormat="1" x14ac:dyDescent="0.2">
      <c r="A940" s="93">
        <v>2827</v>
      </c>
      <c r="B940" s="94"/>
      <c r="C940" s="95" t="s">
        <v>144</v>
      </c>
      <c r="D940" s="96" t="s">
        <v>48</v>
      </c>
      <c r="E940" s="97">
        <v>45108</v>
      </c>
      <c r="F940" s="38">
        <v>4.0999999999999996</v>
      </c>
      <c r="G940" s="64">
        <v>12</v>
      </c>
      <c r="H940" s="100" t="s">
        <v>121</v>
      </c>
      <c r="I940" s="98">
        <v>8</v>
      </c>
      <c r="J940" s="101" t="s">
        <v>122</v>
      </c>
      <c r="K940" s="102">
        <v>27.9</v>
      </c>
      <c r="L940" s="102" t="s">
        <v>123</v>
      </c>
      <c r="M940" s="102">
        <v>27.4</v>
      </c>
      <c r="N940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940" s="101" t="str">
        <f>CONCATENATE("F","$",Таблица_основная[[#This Row],[Первая строка массива]])</f>
        <v>F$930</v>
      </c>
      <c r="P940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40" s="93">
        <f t="shared" si="58"/>
        <v>930</v>
      </c>
      <c r="R940" s="13">
        <f>Таблица_основная[[#This Row],[Первая строка массива]]+15</f>
        <v>945</v>
      </c>
    </row>
    <row r="941" spans="1:27" s="22" customFormat="1" x14ac:dyDescent="0.2">
      <c r="A941" s="93">
        <v>2828</v>
      </c>
      <c r="B941" s="94"/>
      <c r="C941" s="95" t="s">
        <v>145</v>
      </c>
      <c r="D941" s="96" t="s">
        <v>48</v>
      </c>
      <c r="E941" s="97">
        <v>45108</v>
      </c>
      <c r="F941" s="38">
        <v>3.7</v>
      </c>
      <c r="G941" s="64">
        <v>13</v>
      </c>
      <c r="H941" s="100" t="s">
        <v>121</v>
      </c>
      <c r="I941" s="98">
        <v>8</v>
      </c>
      <c r="J941" s="101" t="s">
        <v>122</v>
      </c>
      <c r="K941" s="102">
        <v>27.9</v>
      </c>
      <c r="L941" s="102" t="s">
        <v>123</v>
      </c>
      <c r="M941" s="102">
        <v>27.4</v>
      </c>
      <c r="N941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941" s="101" t="str">
        <f>CONCATENATE("F","$",Таблица_основная[[#This Row],[Первая строка массива]])</f>
        <v>F$930</v>
      </c>
      <c r="P941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41" s="93">
        <f t="shared" si="58"/>
        <v>930</v>
      </c>
      <c r="R941" s="13">
        <f>Таблица_основная[[#This Row],[Первая строка массива]]+15</f>
        <v>945</v>
      </c>
      <c r="Z941"/>
      <c r="AA941"/>
    </row>
    <row r="942" spans="1:27" s="22" customFormat="1" x14ac:dyDescent="0.2">
      <c r="A942" s="93">
        <v>2829</v>
      </c>
      <c r="B942" s="94"/>
      <c r="C942" s="95" t="s">
        <v>146</v>
      </c>
      <c r="D942" s="96" t="s">
        <v>48</v>
      </c>
      <c r="E942" s="97">
        <v>45108</v>
      </c>
      <c r="F942" s="38">
        <v>12.7</v>
      </c>
      <c r="G942" s="64">
        <v>2</v>
      </c>
      <c r="H942" s="100" t="s">
        <v>121</v>
      </c>
      <c r="I942" s="98">
        <v>8</v>
      </c>
      <c r="J942" s="101" t="s">
        <v>122</v>
      </c>
      <c r="K942" s="102">
        <v>27.9</v>
      </c>
      <c r="L942" s="102" t="s">
        <v>123</v>
      </c>
      <c r="M942" s="102">
        <v>27.4</v>
      </c>
      <c r="N942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942" s="101" t="str">
        <f>CONCATENATE("F","$",Таблица_основная[[#This Row],[Первая строка массива]])</f>
        <v>F$930</v>
      </c>
      <c r="P942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42" s="93">
        <f t="shared" si="58"/>
        <v>930</v>
      </c>
      <c r="R942" s="13">
        <f>Таблица_основная[[#This Row],[Первая строка массива]]+15</f>
        <v>945</v>
      </c>
      <c r="Z942"/>
      <c r="AA942"/>
    </row>
    <row r="943" spans="1:27" s="22" customFormat="1" x14ac:dyDescent="0.2">
      <c r="A943" s="93">
        <v>2830</v>
      </c>
      <c r="B943" s="94"/>
      <c r="C943" s="95" t="s">
        <v>147</v>
      </c>
      <c r="D943" s="96" t="s">
        <v>48</v>
      </c>
      <c r="E943" s="97">
        <v>45108</v>
      </c>
      <c r="F943" s="38">
        <v>8</v>
      </c>
      <c r="G943" s="64">
        <v>4</v>
      </c>
      <c r="H943" s="100" t="s">
        <v>121</v>
      </c>
      <c r="I943" s="98">
        <v>8</v>
      </c>
      <c r="J943" s="101" t="s">
        <v>122</v>
      </c>
      <c r="K943" s="102">
        <v>27.9</v>
      </c>
      <c r="L943" s="102" t="s">
        <v>123</v>
      </c>
      <c r="M943" s="102">
        <v>27.4</v>
      </c>
      <c r="N943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943" s="101" t="str">
        <f>CONCATENATE("F","$",Таблица_основная[[#This Row],[Первая строка массива]])</f>
        <v>F$930</v>
      </c>
      <c r="P943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43" s="93">
        <f t="shared" si="58"/>
        <v>930</v>
      </c>
      <c r="R943" s="13">
        <f>Таблица_основная[[#This Row],[Первая строка массива]]+15</f>
        <v>945</v>
      </c>
      <c r="Z943"/>
      <c r="AA943"/>
    </row>
    <row r="944" spans="1:27" s="22" customFormat="1" x14ac:dyDescent="0.2">
      <c r="A944" s="93">
        <v>2831</v>
      </c>
      <c r="B944" s="94"/>
      <c r="C944" s="95" t="s">
        <v>148</v>
      </c>
      <c r="D944" s="96" t="s">
        <v>48</v>
      </c>
      <c r="E944" s="97">
        <v>45108</v>
      </c>
      <c r="F944" s="38">
        <v>5.5</v>
      </c>
      <c r="G944" s="64">
        <v>10</v>
      </c>
      <c r="H944" s="100" t="s">
        <v>121</v>
      </c>
      <c r="I944" s="98">
        <v>8</v>
      </c>
      <c r="J944" s="101" t="s">
        <v>122</v>
      </c>
      <c r="K944" s="102">
        <v>27.9</v>
      </c>
      <c r="L944" s="102" t="s">
        <v>123</v>
      </c>
      <c r="M944" s="102">
        <v>27.4</v>
      </c>
      <c r="N944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944" s="101" t="str">
        <f>CONCATENATE("F","$",Таблица_основная[[#This Row],[Первая строка массива]])</f>
        <v>F$930</v>
      </c>
      <c r="P944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44" s="93">
        <f t="shared" si="58"/>
        <v>930</v>
      </c>
      <c r="R944" s="13">
        <f>Таблица_основная[[#This Row],[Первая строка массива]]+15</f>
        <v>945</v>
      </c>
      <c r="Z944"/>
      <c r="AA944"/>
    </row>
    <row r="945" spans="1:27" s="22" customFormat="1" x14ac:dyDescent="0.2">
      <c r="A945" s="93">
        <v>2832</v>
      </c>
      <c r="B945" s="94"/>
      <c r="C945" s="95" t="s">
        <v>149</v>
      </c>
      <c r="D945" s="96" t="s">
        <v>48</v>
      </c>
      <c r="E945" s="97">
        <v>45108</v>
      </c>
      <c r="F945" s="38">
        <v>2.8</v>
      </c>
      <c r="G945" s="64">
        <v>14</v>
      </c>
      <c r="H945" s="100" t="s">
        <v>121</v>
      </c>
      <c r="I945" s="98">
        <v>8</v>
      </c>
      <c r="J945" s="101" t="s">
        <v>122</v>
      </c>
      <c r="K945" s="102">
        <v>27.9</v>
      </c>
      <c r="L945" s="102" t="s">
        <v>123</v>
      </c>
      <c r="M945" s="102">
        <v>27.4</v>
      </c>
      <c r="N945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945" s="101" t="str">
        <f>CONCATENATE("F","$",Таблица_основная[[#This Row],[Первая строка массива]])</f>
        <v>F$930</v>
      </c>
      <c r="P945" s="101" t="str">
        <f>CONCATENATE("F","$",Таблица_основная[[#This Row],[Первая строка массива]],":","F","$",Таблица_основная[[#This Row],[Последняя строка моссива]])</f>
        <v>F$930:F$945</v>
      </c>
      <c r="Q945" s="93">
        <f t="shared" si="58"/>
        <v>930</v>
      </c>
      <c r="R945" s="13">
        <f>Таблица_основная[[#This Row],[Первая строка массива]]+15</f>
        <v>945</v>
      </c>
      <c r="Z945"/>
      <c r="AA945"/>
    </row>
    <row r="946" spans="1:27" x14ac:dyDescent="0.2">
      <c r="A946" s="13">
        <v>2861</v>
      </c>
      <c r="B946" s="28"/>
      <c r="C946" s="27" t="s">
        <v>134</v>
      </c>
      <c r="D946" s="29" t="s">
        <v>101</v>
      </c>
      <c r="E946" s="30">
        <v>45108</v>
      </c>
      <c r="F946" s="131">
        <v>22</v>
      </c>
      <c r="G946" s="132">
        <v>13</v>
      </c>
      <c r="H946" s="62" t="s">
        <v>121</v>
      </c>
      <c r="I946" s="31">
        <v>48</v>
      </c>
      <c r="J946" s="32" t="s">
        <v>122</v>
      </c>
      <c r="K946" s="56">
        <v>40</v>
      </c>
      <c r="L946" s="56" t="s">
        <v>123</v>
      </c>
      <c r="M946" s="56">
        <v>32.4</v>
      </c>
      <c r="N94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946" s="32" t="str">
        <f>CONCATENATE("F","$",Таблица_основная[[#This Row],[Первая строка массива]])</f>
        <v>F$946</v>
      </c>
      <c r="P946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46" s="63">
        <f>ROW()</f>
        <v>946</v>
      </c>
      <c r="R946" s="13">
        <f>Таблица_основная[[#This Row],[Первая строка массива]]+15</f>
        <v>961</v>
      </c>
    </row>
    <row r="947" spans="1:27" x14ac:dyDescent="0.2">
      <c r="A947" s="13">
        <v>2862</v>
      </c>
      <c r="B947" s="28"/>
      <c r="C947" s="27" t="s">
        <v>135</v>
      </c>
      <c r="D947" s="29" t="s">
        <v>101</v>
      </c>
      <c r="E947" s="30">
        <v>45108</v>
      </c>
      <c r="F947" s="131">
        <v>14</v>
      </c>
      <c r="G947" s="132">
        <v>15</v>
      </c>
      <c r="H947" s="62" t="s">
        <v>121</v>
      </c>
      <c r="I947" s="31">
        <v>48</v>
      </c>
      <c r="J947" s="32" t="s">
        <v>122</v>
      </c>
      <c r="K947" s="56">
        <v>40</v>
      </c>
      <c r="L947" s="56" t="s">
        <v>123</v>
      </c>
      <c r="M947" s="56">
        <v>32.4</v>
      </c>
      <c r="N94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947" s="32" t="str">
        <f>CONCATENATE("F","$",Таблица_основная[[#This Row],[Первая строка массива]])</f>
        <v>F$946</v>
      </c>
      <c r="P947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47" s="13">
        <f t="shared" ref="Q947:Q961" si="59">Q946</f>
        <v>946</v>
      </c>
      <c r="R947" s="13">
        <f>Таблица_основная[[#This Row],[Первая строка массива]]+15</f>
        <v>961</v>
      </c>
    </row>
    <row r="948" spans="1:27" x14ac:dyDescent="0.2">
      <c r="A948" s="13">
        <v>2863</v>
      </c>
      <c r="B948" s="28"/>
      <c r="C948" s="27" t="s">
        <v>136</v>
      </c>
      <c r="D948" s="29" t="s">
        <v>101</v>
      </c>
      <c r="E948" s="30">
        <v>45108</v>
      </c>
      <c r="F948" s="131">
        <v>7.7</v>
      </c>
      <c r="G948" s="132">
        <v>16</v>
      </c>
      <c r="H948" s="62" t="s">
        <v>121</v>
      </c>
      <c r="I948" s="31">
        <v>48</v>
      </c>
      <c r="J948" s="32" t="s">
        <v>122</v>
      </c>
      <c r="K948" s="56">
        <v>40</v>
      </c>
      <c r="L948" s="56" t="s">
        <v>123</v>
      </c>
      <c r="M948" s="56">
        <v>32.4</v>
      </c>
      <c r="N94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O948" s="32" t="str">
        <f>CONCATENATE("F","$",Таблица_основная[[#This Row],[Первая строка массива]])</f>
        <v>F$946</v>
      </c>
      <c r="P948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48" s="13">
        <f t="shared" si="59"/>
        <v>946</v>
      </c>
      <c r="R948" s="13">
        <f>Таблица_основная[[#This Row],[Первая строка массива]]+15</f>
        <v>961</v>
      </c>
    </row>
    <row r="949" spans="1:27" x14ac:dyDescent="0.2">
      <c r="A949" s="13">
        <v>2864</v>
      </c>
      <c r="B949" s="28"/>
      <c r="C949" s="27" t="s">
        <v>137</v>
      </c>
      <c r="D949" s="29" t="s">
        <v>101</v>
      </c>
      <c r="E949" s="30">
        <v>45108</v>
      </c>
      <c r="F949" s="131">
        <v>87</v>
      </c>
      <c r="G949" s="132">
        <v>7</v>
      </c>
      <c r="H949" s="62" t="s">
        <v>121</v>
      </c>
      <c r="I949" s="31">
        <v>48</v>
      </c>
      <c r="J949" s="32" t="s">
        <v>122</v>
      </c>
      <c r="K949" s="56">
        <v>40</v>
      </c>
      <c r="L949" s="56" t="s">
        <v>123</v>
      </c>
      <c r="M949" s="56">
        <v>32.4</v>
      </c>
      <c r="N94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949" s="32" t="str">
        <f>CONCATENATE("F","$",Таблица_основная[[#This Row],[Первая строка массива]])</f>
        <v>F$946</v>
      </c>
      <c r="P949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49" s="13">
        <f t="shared" si="59"/>
        <v>946</v>
      </c>
      <c r="R949" s="13">
        <f>Таблица_основная[[#This Row],[Первая строка массива]]+15</f>
        <v>961</v>
      </c>
    </row>
    <row r="950" spans="1:27" x14ac:dyDescent="0.2">
      <c r="A950" s="13">
        <v>2865</v>
      </c>
      <c r="B950" s="28"/>
      <c r="C950" s="27" t="s">
        <v>138</v>
      </c>
      <c r="D950" s="29" t="s">
        <v>101</v>
      </c>
      <c r="E950" s="30">
        <v>45108</v>
      </c>
      <c r="F950" s="131">
        <v>102</v>
      </c>
      <c r="G950" s="132">
        <v>6</v>
      </c>
      <c r="H950" s="62" t="s">
        <v>121</v>
      </c>
      <c r="I950" s="31">
        <v>48</v>
      </c>
      <c r="J950" s="32" t="s">
        <v>122</v>
      </c>
      <c r="K950" s="56">
        <v>40</v>
      </c>
      <c r="L950" s="56" t="s">
        <v>123</v>
      </c>
      <c r="M950" s="56">
        <v>32.4</v>
      </c>
      <c r="N95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950" s="32" t="str">
        <f>CONCATENATE("F","$",Таблица_основная[[#This Row],[Первая строка массива]])</f>
        <v>F$946</v>
      </c>
      <c r="P950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50" s="13">
        <f t="shared" si="59"/>
        <v>946</v>
      </c>
      <c r="R950" s="13">
        <f>Таблица_основная[[#This Row],[Первая строка массива]]+15</f>
        <v>961</v>
      </c>
    </row>
    <row r="951" spans="1:27" x14ac:dyDescent="0.2">
      <c r="A951" s="13">
        <v>2866</v>
      </c>
      <c r="B951" s="28"/>
      <c r="C951" s="27" t="s">
        <v>139</v>
      </c>
      <c r="D951" s="29" t="s">
        <v>101</v>
      </c>
      <c r="E951" s="30">
        <v>45108</v>
      </c>
      <c r="F951" s="131">
        <v>23</v>
      </c>
      <c r="G951" s="132">
        <v>12</v>
      </c>
      <c r="H951" s="62" t="s">
        <v>121</v>
      </c>
      <c r="I951" s="31">
        <v>48</v>
      </c>
      <c r="J951" s="32" t="s">
        <v>122</v>
      </c>
      <c r="K951" s="56">
        <v>40</v>
      </c>
      <c r="L951" s="56" t="s">
        <v>123</v>
      </c>
      <c r="M951" s="56">
        <v>32.4</v>
      </c>
      <c r="N95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951" s="32" t="str">
        <f>CONCATENATE("F","$",Таблица_основная[[#This Row],[Первая строка массива]])</f>
        <v>F$946</v>
      </c>
      <c r="P951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51" s="13">
        <f t="shared" si="59"/>
        <v>946</v>
      </c>
      <c r="R951" s="13">
        <f>Таблица_основная[[#This Row],[Первая строка массива]]+15</f>
        <v>961</v>
      </c>
    </row>
    <row r="952" spans="1:27" x14ac:dyDescent="0.2">
      <c r="A952" s="13">
        <v>2867</v>
      </c>
      <c r="B952" s="28"/>
      <c r="C952" s="27" t="s">
        <v>140</v>
      </c>
      <c r="D952" s="29" t="s">
        <v>101</v>
      </c>
      <c r="E952" s="30">
        <v>45108</v>
      </c>
      <c r="F952" s="131">
        <v>133</v>
      </c>
      <c r="G952" s="132">
        <v>3</v>
      </c>
      <c r="H952" s="62" t="s">
        <v>121</v>
      </c>
      <c r="I952" s="31">
        <v>48</v>
      </c>
      <c r="J952" s="32" t="s">
        <v>122</v>
      </c>
      <c r="K952" s="56">
        <v>40</v>
      </c>
      <c r="L952" s="56" t="s">
        <v>123</v>
      </c>
      <c r="M952" s="56">
        <v>32.4</v>
      </c>
      <c r="N95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952" s="32" t="str">
        <f>CONCATENATE("F","$",Таблица_основная[[#This Row],[Первая строка массива]])</f>
        <v>F$946</v>
      </c>
      <c r="P952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52" s="13">
        <f t="shared" si="59"/>
        <v>946</v>
      </c>
      <c r="R952" s="13">
        <f>Таблица_основная[[#This Row],[Первая строка массива]]+15</f>
        <v>961</v>
      </c>
    </row>
    <row r="953" spans="1:27" x14ac:dyDescent="0.2">
      <c r="A953" s="13">
        <v>2868</v>
      </c>
      <c r="B953" s="28"/>
      <c r="C953" s="27" t="s">
        <v>141</v>
      </c>
      <c r="D953" s="29" t="s">
        <v>101</v>
      </c>
      <c r="E953" s="30">
        <v>45108</v>
      </c>
      <c r="F953" s="131">
        <v>55</v>
      </c>
      <c r="G953" s="132">
        <v>10</v>
      </c>
      <c r="H953" s="62" t="s">
        <v>121</v>
      </c>
      <c r="I953" s="31">
        <v>48</v>
      </c>
      <c r="J953" s="32" t="s">
        <v>122</v>
      </c>
      <c r="K953" s="56">
        <v>40</v>
      </c>
      <c r="L953" s="56" t="s">
        <v>123</v>
      </c>
      <c r="M953" s="56">
        <v>32.4</v>
      </c>
      <c r="N95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953" s="32" t="str">
        <f>CONCATENATE("F","$",Таблица_основная[[#This Row],[Первая строка массива]])</f>
        <v>F$946</v>
      </c>
      <c r="P953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53" s="13">
        <f t="shared" si="59"/>
        <v>946</v>
      </c>
      <c r="R953" s="13">
        <f>Таблица_основная[[#This Row],[Первая строка массива]]+15</f>
        <v>961</v>
      </c>
    </row>
    <row r="954" spans="1:27" x14ac:dyDescent="0.2">
      <c r="A954" s="13">
        <v>2869</v>
      </c>
      <c r="B954" s="28"/>
      <c r="C954" s="27" t="s">
        <v>142</v>
      </c>
      <c r="D954" s="29" t="s">
        <v>101</v>
      </c>
      <c r="E954" s="30">
        <v>45108</v>
      </c>
      <c r="F954" s="131">
        <v>113</v>
      </c>
      <c r="G954" s="132">
        <v>4</v>
      </c>
      <c r="H954" s="62" t="s">
        <v>121</v>
      </c>
      <c r="I954" s="31">
        <v>48</v>
      </c>
      <c r="J954" s="32" t="s">
        <v>122</v>
      </c>
      <c r="K954" s="56">
        <v>40</v>
      </c>
      <c r="L954" s="56" t="s">
        <v>123</v>
      </c>
      <c r="M954" s="56">
        <v>32.4</v>
      </c>
      <c r="N95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954" s="32" t="str">
        <f>CONCATENATE("F","$",Таблица_основная[[#This Row],[Первая строка массива]])</f>
        <v>F$946</v>
      </c>
      <c r="P954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54" s="13">
        <f t="shared" si="59"/>
        <v>946</v>
      </c>
      <c r="R954" s="13">
        <f>Таблица_основная[[#This Row],[Первая строка массива]]+15</f>
        <v>961</v>
      </c>
    </row>
    <row r="955" spans="1:27" x14ac:dyDescent="0.2">
      <c r="A955" s="13">
        <v>2870</v>
      </c>
      <c r="B955" s="28"/>
      <c r="C955" s="27" t="s">
        <v>143</v>
      </c>
      <c r="D955" s="29" t="s">
        <v>101</v>
      </c>
      <c r="E955" s="30">
        <v>45108</v>
      </c>
      <c r="F955" s="131">
        <v>16</v>
      </c>
      <c r="G955" s="132">
        <v>14</v>
      </c>
      <c r="H955" s="62" t="s">
        <v>121</v>
      </c>
      <c r="I955" s="31">
        <v>48</v>
      </c>
      <c r="J955" s="32" t="s">
        <v>122</v>
      </c>
      <c r="K955" s="56">
        <v>40</v>
      </c>
      <c r="L955" s="56" t="s">
        <v>123</v>
      </c>
      <c r="M955" s="56">
        <v>32.4</v>
      </c>
      <c r="N95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955" s="32" t="str">
        <f>CONCATENATE("F","$",Таблица_основная[[#This Row],[Первая строка массива]])</f>
        <v>F$946</v>
      </c>
      <c r="P955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55" s="13">
        <f t="shared" si="59"/>
        <v>946</v>
      </c>
      <c r="R955" s="13">
        <f>Таблица_основная[[#This Row],[Первая строка массива]]+15</f>
        <v>961</v>
      </c>
    </row>
    <row r="956" spans="1:27" x14ac:dyDescent="0.2">
      <c r="A956" s="13">
        <v>2871</v>
      </c>
      <c r="B956" s="28"/>
      <c r="C956" s="27" t="s">
        <v>144</v>
      </c>
      <c r="D956" s="29" t="s">
        <v>101</v>
      </c>
      <c r="E956" s="30">
        <v>45108</v>
      </c>
      <c r="F956" s="131">
        <v>64</v>
      </c>
      <c r="G956" s="132">
        <v>8</v>
      </c>
      <c r="H956" s="62" t="s">
        <v>121</v>
      </c>
      <c r="I956" s="31">
        <v>48</v>
      </c>
      <c r="J956" s="32" t="s">
        <v>122</v>
      </c>
      <c r="K956" s="56">
        <v>40</v>
      </c>
      <c r="L956" s="56" t="s">
        <v>123</v>
      </c>
      <c r="M956" s="56">
        <v>32.4</v>
      </c>
      <c r="N95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956" s="32" t="str">
        <f>CONCATENATE("F","$",Таблица_основная[[#This Row],[Первая строка массива]])</f>
        <v>F$946</v>
      </c>
      <c r="P956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56" s="13">
        <f t="shared" si="59"/>
        <v>946</v>
      </c>
      <c r="R956" s="13">
        <f>Таблица_основная[[#This Row],[Первая строка массива]]+15</f>
        <v>961</v>
      </c>
    </row>
    <row r="957" spans="1:27" x14ac:dyDescent="0.2">
      <c r="A957" s="13">
        <v>2872</v>
      </c>
      <c r="B957" s="28"/>
      <c r="C957" s="27" t="s">
        <v>145</v>
      </c>
      <c r="D957" s="29" t="s">
        <v>101</v>
      </c>
      <c r="E957" s="30">
        <v>45108</v>
      </c>
      <c r="F957" s="131">
        <v>50</v>
      </c>
      <c r="G957" s="132">
        <v>11</v>
      </c>
      <c r="H957" s="62" t="s">
        <v>121</v>
      </c>
      <c r="I957" s="31">
        <v>48</v>
      </c>
      <c r="J957" s="32" t="s">
        <v>122</v>
      </c>
      <c r="K957" s="56">
        <v>40</v>
      </c>
      <c r="L957" s="56" t="s">
        <v>123</v>
      </c>
      <c r="M957" s="56">
        <v>32.4</v>
      </c>
      <c r="N95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957" s="32" t="str">
        <f>CONCATENATE("F","$",Таблица_основная[[#This Row],[Первая строка массива]])</f>
        <v>F$946</v>
      </c>
      <c r="P957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57" s="13">
        <f t="shared" si="59"/>
        <v>946</v>
      </c>
      <c r="R957" s="13">
        <f>Таблица_основная[[#This Row],[Первая строка массива]]+15</f>
        <v>961</v>
      </c>
      <c r="Z957" s="22"/>
      <c r="AA957" s="22"/>
    </row>
    <row r="958" spans="1:27" x14ac:dyDescent="0.2">
      <c r="A958" s="13">
        <v>2873</v>
      </c>
      <c r="B958" s="28"/>
      <c r="C958" s="27" t="s">
        <v>146</v>
      </c>
      <c r="D958" s="29" t="s">
        <v>101</v>
      </c>
      <c r="E958" s="30">
        <v>45108</v>
      </c>
      <c r="F958" s="131">
        <v>110</v>
      </c>
      <c r="G958" s="132">
        <v>5</v>
      </c>
      <c r="H958" s="62" t="s">
        <v>121</v>
      </c>
      <c r="I958" s="31">
        <v>48</v>
      </c>
      <c r="J958" s="32" t="s">
        <v>122</v>
      </c>
      <c r="K958" s="56">
        <v>40</v>
      </c>
      <c r="L958" s="56" t="s">
        <v>123</v>
      </c>
      <c r="M958" s="56">
        <v>32.4</v>
      </c>
      <c r="N95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958" s="32" t="str">
        <f>CONCATENATE("F","$",Таблица_основная[[#This Row],[Первая строка массива]])</f>
        <v>F$946</v>
      </c>
      <c r="P958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58" s="13">
        <f t="shared" si="59"/>
        <v>946</v>
      </c>
      <c r="R958" s="13">
        <f>Таблица_основная[[#This Row],[Первая строка массива]]+15</f>
        <v>961</v>
      </c>
    </row>
    <row r="959" spans="1:27" x14ac:dyDescent="0.2">
      <c r="A959" s="13">
        <v>2874</v>
      </c>
      <c r="B959" s="28"/>
      <c r="C959" s="27" t="s">
        <v>147</v>
      </c>
      <c r="D959" s="29" t="s">
        <v>101</v>
      </c>
      <c r="E959" s="30">
        <v>45108</v>
      </c>
      <c r="F959" s="131">
        <v>134</v>
      </c>
      <c r="G959" s="132">
        <v>2</v>
      </c>
      <c r="H959" s="62" t="s">
        <v>121</v>
      </c>
      <c r="I959" s="31">
        <v>48</v>
      </c>
      <c r="J959" s="32" t="s">
        <v>122</v>
      </c>
      <c r="K959" s="56">
        <v>40</v>
      </c>
      <c r="L959" s="56" t="s">
        <v>123</v>
      </c>
      <c r="M959" s="56">
        <v>32.4</v>
      </c>
      <c r="N95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959" s="32" t="str">
        <f>CONCATENATE("F","$",Таблица_основная[[#This Row],[Первая строка массива]])</f>
        <v>F$946</v>
      </c>
      <c r="P959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59" s="13">
        <f t="shared" si="59"/>
        <v>946</v>
      </c>
      <c r="R959" s="13">
        <f>Таблица_основная[[#This Row],[Первая строка массива]]+15</f>
        <v>961</v>
      </c>
    </row>
    <row r="960" spans="1:27" x14ac:dyDescent="0.2">
      <c r="A960" s="13">
        <v>2875</v>
      </c>
      <c r="B960" s="28"/>
      <c r="C960" s="27" t="s">
        <v>148</v>
      </c>
      <c r="D960" s="29" t="s">
        <v>101</v>
      </c>
      <c r="E960" s="30">
        <v>45108</v>
      </c>
      <c r="F960" s="131">
        <v>59</v>
      </c>
      <c r="G960" s="132">
        <v>9</v>
      </c>
      <c r="H960" s="62" t="s">
        <v>121</v>
      </c>
      <c r="I960" s="31">
        <v>48</v>
      </c>
      <c r="J960" s="32" t="s">
        <v>122</v>
      </c>
      <c r="K960" s="56">
        <v>40</v>
      </c>
      <c r="L960" s="56" t="s">
        <v>123</v>
      </c>
      <c r="M960" s="56">
        <v>32.4</v>
      </c>
      <c r="N96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960" s="32" t="str">
        <f>CONCATENATE("F","$",Таблица_основная[[#This Row],[Первая строка массива]])</f>
        <v>F$946</v>
      </c>
      <c r="P960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60" s="13">
        <f t="shared" si="59"/>
        <v>946</v>
      </c>
      <c r="R960" s="13">
        <f>Таблица_основная[[#This Row],[Первая строка массива]]+15</f>
        <v>961</v>
      </c>
    </row>
    <row r="961" spans="1:27" x14ac:dyDescent="0.2">
      <c r="A961" s="13">
        <v>2876</v>
      </c>
      <c r="B961" s="28"/>
      <c r="C961" s="27" t="s">
        <v>149</v>
      </c>
      <c r="D961" s="29" t="s">
        <v>101</v>
      </c>
      <c r="E961" s="30">
        <v>45108</v>
      </c>
      <c r="F961" s="131">
        <v>137</v>
      </c>
      <c r="G961" s="132">
        <v>1</v>
      </c>
      <c r="H961" s="62" t="s">
        <v>121</v>
      </c>
      <c r="I961" s="31">
        <v>48</v>
      </c>
      <c r="J961" s="32" t="s">
        <v>122</v>
      </c>
      <c r="K961" s="56">
        <v>40</v>
      </c>
      <c r="L961" s="56" t="s">
        <v>123</v>
      </c>
      <c r="M961" s="56">
        <v>32.4</v>
      </c>
      <c r="N96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961" s="32" t="str">
        <f>CONCATENATE("F","$",Таблица_основная[[#This Row],[Первая строка массива]])</f>
        <v>F$946</v>
      </c>
      <c r="P961" s="32" t="str">
        <f>CONCATENATE("F","$",Таблица_основная[[#This Row],[Первая строка массива]],":","F","$",Таблица_основная[[#This Row],[Последняя строка моссива]])</f>
        <v>F$946:F$961</v>
      </c>
      <c r="Q961" s="13">
        <f t="shared" si="59"/>
        <v>946</v>
      </c>
      <c r="R961" s="13">
        <f>Таблица_основная[[#This Row],[Первая строка массива]]+15</f>
        <v>961</v>
      </c>
    </row>
    <row r="962" spans="1:27" s="22" customFormat="1" x14ac:dyDescent="0.2">
      <c r="A962" s="93">
        <v>2905</v>
      </c>
      <c r="B962" s="94"/>
      <c r="C962" s="95" t="s">
        <v>134</v>
      </c>
      <c r="D962" s="96" t="s">
        <v>102</v>
      </c>
      <c r="E962" s="97">
        <v>45108</v>
      </c>
      <c r="F962" s="103"/>
      <c r="G962" s="64"/>
      <c r="H962" s="100" t="s">
        <v>121</v>
      </c>
      <c r="I962" s="98"/>
      <c r="J962" s="101" t="s">
        <v>122</v>
      </c>
      <c r="K962" s="102"/>
      <c r="L962" s="102" t="s">
        <v>123</v>
      </c>
      <c r="M962" s="102"/>
      <c r="N962" s="99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62" s="101" t="str">
        <f>CONCATENATE("F","$",Таблица_основная[[#This Row],[Первая строка массива]])</f>
        <v>F$962</v>
      </c>
      <c r="P962" s="101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62" s="93">
        <f>ROW()</f>
        <v>962</v>
      </c>
      <c r="R962" s="13">
        <f>Таблица_основная[[#This Row],[Первая строка массива]]+15</f>
        <v>977</v>
      </c>
      <c r="Z962"/>
      <c r="AA962"/>
    </row>
    <row r="963" spans="1:27" x14ac:dyDescent="0.2">
      <c r="A963" s="13">
        <v>2906</v>
      </c>
      <c r="B963" s="28"/>
      <c r="C963" s="27" t="s">
        <v>135</v>
      </c>
      <c r="D963" s="29" t="s">
        <v>102</v>
      </c>
      <c r="E963" s="30">
        <v>45108</v>
      </c>
      <c r="F963" s="38"/>
      <c r="G963" s="64"/>
      <c r="H963" s="62" t="s">
        <v>121</v>
      </c>
      <c r="I963" s="31"/>
      <c r="J963" s="32" t="s">
        <v>122</v>
      </c>
      <c r="K963" s="56"/>
      <c r="L963" s="56" t="s">
        <v>123</v>
      </c>
      <c r="M963" s="56"/>
      <c r="N96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63" s="32" t="str">
        <f>CONCATENATE("F","$",Таблица_основная[[#This Row],[Первая строка массива]])</f>
        <v>F$962</v>
      </c>
      <c r="P963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63" s="13">
        <f t="shared" ref="Q963:Q977" si="60">Q962</f>
        <v>962</v>
      </c>
      <c r="R963" s="13">
        <f>Таблица_основная[[#This Row],[Первая строка массива]]+15</f>
        <v>977</v>
      </c>
    </row>
    <row r="964" spans="1:27" x14ac:dyDescent="0.2">
      <c r="A964" s="13">
        <v>2907</v>
      </c>
      <c r="B964" s="28"/>
      <c r="C964" s="27" t="s">
        <v>136</v>
      </c>
      <c r="D964" s="29" t="s">
        <v>102</v>
      </c>
      <c r="E964" s="30">
        <v>45108</v>
      </c>
      <c r="F964" s="38"/>
      <c r="G964" s="64"/>
      <c r="H964" s="62" t="s">
        <v>121</v>
      </c>
      <c r="I964" s="31"/>
      <c r="J964" s="32" t="s">
        <v>122</v>
      </c>
      <c r="K964" s="56"/>
      <c r="L964" s="56" t="s">
        <v>123</v>
      </c>
      <c r="M964" s="56"/>
      <c r="N96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64" s="32" t="str">
        <f>CONCATENATE("F","$",Таблица_основная[[#This Row],[Первая строка массива]])</f>
        <v>F$962</v>
      </c>
      <c r="P964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64" s="13">
        <f t="shared" si="60"/>
        <v>962</v>
      </c>
      <c r="R964" s="13">
        <f>Таблица_основная[[#This Row],[Первая строка массива]]+15</f>
        <v>977</v>
      </c>
    </row>
    <row r="965" spans="1:27" x14ac:dyDescent="0.2">
      <c r="A965" s="13">
        <v>2908</v>
      </c>
      <c r="B965" s="28"/>
      <c r="C965" s="27" t="s">
        <v>137</v>
      </c>
      <c r="D965" s="29" t="s">
        <v>102</v>
      </c>
      <c r="E965" s="30">
        <v>45108</v>
      </c>
      <c r="F965" s="38"/>
      <c r="G965" s="64"/>
      <c r="H965" s="62" t="s">
        <v>121</v>
      </c>
      <c r="I965" s="31"/>
      <c r="J965" s="32" t="s">
        <v>122</v>
      </c>
      <c r="K965" s="56"/>
      <c r="L965" s="56" t="s">
        <v>123</v>
      </c>
      <c r="M965" s="56"/>
      <c r="N96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65" s="32" t="str">
        <f>CONCATENATE("F","$",Таблица_основная[[#This Row],[Первая строка массива]])</f>
        <v>F$962</v>
      </c>
      <c r="P965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65" s="13">
        <f t="shared" si="60"/>
        <v>962</v>
      </c>
      <c r="R965" s="13">
        <f>Таблица_основная[[#This Row],[Первая строка массива]]+15</f>
        <v>977</v>
      </c>
    </row>
    <row r="966" spans="1:27" x14ac:dyDescent="0.2">
      <c r="A966" s="13">
        <v>2909</v>
      </c>
      <c r="B966" s="28"/>
      <c r="C966" s="27" t="s">
        <v>138</v>
      </c>
      <c r="D966" s="29" t="s">
        <v>102</v>
      </c>
      <c r="E966" s="30">
        <v>45108</v>
      </c>
      <c r="F966" s="38"/>
      <c r="G966" s="64"/>
      <c r="H966" s="62" t="s">
        <v>121</v>
      </c>
      <c r="I966" s="31"/>
      <c r="J966" s="32" t="s">
        <v>122</v>
      </c>
      <c r="K966" s="56"/>
      <c r="L966" s="56" t="s">
        <v>123</v>
      </c>
      <c r="M966" s="56"/>
      <c r="N96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66" s="32" t="str">
        <f>CONCATENATE("F","$",Таблица_основная[[#This Row],[Первая строка массива]])</f>
        <v>F$962</v>
      </c>
      <c r="P966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66" s="13">
        <f t="shared" si="60"/>
        <v>962</v>
      </c>
      <c r="R966" s="13">
        <f>Таблица_основная[[#This Row],[Первая строка массива]]+15</f>
        <v>977</v>
      </c>
    </row>
    <row r="967" spans="1:27" x14ac:dyDescent="0.2">
      <c r="A967" s="13">
        <v>2910</v>
      </c>
      <c r="B967" s="28"/>
      <c r="C967" s="27" t="s">
        <v>139</v>
      </c>
      <c r="D967" s="29" t="s">
        <v>102</v>
      </c>
      <c r="E967" s="30">
        <v>45108</v>
      </c>
      <c r="F967" s="38"/>
      <c r="G967" s="64"/>
      <c r="H967" s="62" t="s">
        <v>121</v>
      </c>
      <c r="I967" s="31"/>
      <c r="J967" s="32" t="s">
        <v>122</v>
      </c>
      <c r="K967" s="56"/>
      <c r="L967" s="56" t="s">
        <v>123</v>
      </c>
      <c r="M967" s="56"/>
      <c r="N96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67" s="32" t="str">
        <f>CONCATENATE("F","$",Таблица_основная[[#This Row],[Первая строка массива]])</f>
        <v>F$962</v>
      </c>
      <c r="P967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67" s="13">
        <f t="shared" si="60"/>
        <v>962</v>
      </c>
      <c r="R967" s="13">
        <f>Таблица_основная[[#This Row],[Первая строка массива]]+15</f>
        <v>977</v>
      </c>
    </row>
    <row r="968" spans="1:27" x14ac:dyDescent="0.2">
      <c r="A968" s="13">
        <v>2911</v>
      </c>
      <c r="B968" s="28"/>
      <c r="C968" s="27" t="s">
        <v>140</v>
      </c>
      <c r="D968" s="29" t="s">
        <v>102</v>
      </c>
      <c r="E968" s="30">
        <v>45108</v>
      </c>
      <c r="F968" s="38"/>
      <c r="G968" s="64"/>
      <c r="H968" s="62" t="s">
        <v>121</v>
      </c>
      <c r="I968" s="31"/>
      <c r="J968" s="32" t="s">
        <v>122</v>
      </c>
      <c r="K968" s="56"/>
      <c r="L968" s="56" t="s">
        <v>123</v>
      </c>
      <c r="M968" s="56"/>
      <c r="N96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68" s="32" t="str">
        <f>CONCATENATE("F","$",Таблица_основная[[#This Row],[Первая строка массива]])</f>
        <v>F$962</v>
      </c>
      <c r="P968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68" s="13">
        <f t="shared" si="60"/>
        <v>962</v>
      </c>
      <c r="R968" s="13">
        <f>Таблица_основная[[#This Row],[Первая строка массива]]+15</f>
        <v>977</v>
      </c>
    </row>
    <row r="969" spans="1:27" x14ac:dyDescent="0.2">
      <c r="A969" s="13">
        <v>2912</v>
      </c>
      <c r="B969" s="28"/>
      <c r="C969" s="27" t="s">
        <v>141</v>
      </c>
      <c r="D969" s="29" t="s">
        <v>102</v>
      </c>
      <c r="E969" s="30">
        <v>45108</v>
      </c>
      <c r="F969" s="38"/>
      <c r="G969" s="64"/>
      <c r="H969" s="62" t="s">
        <v>121</v>
      </c>
      <c r="I969" s="31"/>
      <c r="J969" s="32" t="s">
        <v>122</v>
      </c>
      <c r="K969" s="56"/>
      <c r="L969" s="56" t="s">
        <v>123</v>
      </c>
      <c r="M969" s="56"/>
      <c r="N96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69" s="32" t="str">
        <f>CONCATENATE("F","$",Таблица_основная[[#This Row],[Первая строка массива]])</f>
        <v>F$962</v>
      </c>
      <c r="P969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69" s="13">
        <f t="shared" si="60"/>
        <v>962</v>
      </c>
      <c r="R969" s="13">
        <f>Таблица_основная[[#This Row],[Первая строка массива]]+15</f>
        <v>977</v>
      </c>
    </row>
    <row r="970" spans="1:27" x14ac:dyDescent="0.2">
      <c r="A970" s="13">
        <v>2913</v>
      </c>
      <c r="B970" s="28"/>
      <c r="C970" s="27" t="s">
        <v>142</v>
      </c>
      <c r="D970" s="29" t="s">
        <v>102</v>
      </c>
      <c r="E970" s="30">
        <v>45108</v>
      </c>
      <c r="F970" s="38"/>
      <c r="G970" s="64"/>
      <c r="H970" s="62" t="s">
        <v>121</v>
      </c>
      <c r="I970" s="31"/>
      <c r="J970" s="32" t="s">
        <v>122</v>
      </c>
      <c r="K970" s="56"/>
      <c r="L970" s="56" t="s">
        <v>123</v>
      </c>
      <c r="M970" s="56"/>
      <c r="N97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70" s="32" t="str">
        <f>CONCATENATE("F","$",Таблица_основная[[#This Row],[Первая строка массива]])</f>
        <v>F$962</v>
      </c>
      <c r="P970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70" s="13">
        <f t="shared" si="60"/>
        <v>962</v>
      </c>
      <c r="R970" s="13">
        <f>Таблица_основная[[#This Row],[Первая строка массива]]+15</f>
        <v>977</v>
      </c>
    </row>
    <row r="971" spans="1:27" x14ac:dyDescent="0.2">
      <c r="A971" s="13">
        <v>2914</v>
      </c>
      <c r="B971" s="28"/>
      <c r="C971" s="27" t="s">
        <v>143</v>
      </c>
      <c r="D971" s="29" t="s">
        <v>102</v>
      </c>
      <c r="E971" s="30">
        <v>45108</v>
      </c>
      <c r="F971" s="38"/>
      <c r="G971" s="64"/>
      <c r="H971" s="62" t="s">
        <v>121</v>
      </c>
      <c r="I971" s="31"/>
      <c r="J971" s="32" t="s">
        <v>122</v>
      </c>
      <c r="K971" s="56"/>
      <c r="L971" s="56" t="s">
        <v>123</v>
      </c>
      <c r="M971" s="56"/>
      <c r="N97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71" s="32" t="str">
        <f>CONCATENATE("F","$",Таблица_основная[[#This Row],[Первая строка массива]])</f>
        <v>F$962</v>
      </c>
      <c r="P971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71" s="13">
        <f t="shared" si="60"/>
        <v>962</v>
      </c>
      <c r="R971" s="13">
        <f>Таблица_основная[[#This Row],[Первая строка массива]]+15</f>
        <v>977</v>
      </c>
    </row>
    <row r="972" spans="1:27" x14ac:dyDescent="0.2">
      <c r="A972" s="13">
        <v>2915</v>
      </c>
      <c r="B972" s="28"/>
      <c r="C972" s="27" t="s">
        <v>144</v>
      </c>
      <c r="D972" s="29" t="s">
        <v>102</v>
      </c>
      <c r="E972" s="30">
        <v>45108</v>
      </c>
      <c r="F972" s="38"/>
      <c r="G972" s="64"/>
      <c r="H972" s="62" t="s">
        <v>121</v>
      </c>
      <c r="I972" s="31"/>
      <c r="J972" s="32" t="s">
        <v>122</v>
      </c>
      <c r="K972" s="56"/>
      <c r="L972" s="56" t="s">
        <v>123</v>
      </c>
      <c r="M972" s="56"/>
      <c r="N97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72" s="32" t="str">
        <f>CONCATENATE("F","$",Таблица_основная[[#This Row],[Первая строка массива]])</f>
        <v>F$962</v>
      </c>
      <c r="P972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72" s="13">
        <f t="shared" si="60"/>
        <v>962</v>
      </c>
      <c r="R972" s="13">
        <f>Таблица_основная[[#This Row],[Первая строка массива]]+15</f>
        <v>977</v>
      </c>
    </row>
    <row r="973" spans="1:27" x14ac:dyDescent="0.2">
      <c r="A973" s="13">
        <v>2916</v>
      </c>
      <c r="B973" s="28"/>
      <c r="C973" s="27" t="s">
        <v>145</v>
      </c>
      <c r="D973" s="29" t="s">
        <v>102</v>
      </c>
      <c r="E973" s="30">
        <v>45108</v>
      </c>
      <c r="F973" s="38"/>
      <c r="G973" s="64"/>
      <c r="H973" s="62" t="s">
        <v>121</v>
      </c>
      <c r="I973" s="31"/>
      <c r="J973" s="32" t="s">
        <v>122</v>
      </c>
      <c r="K973" s="56"/>
      <c r="L973" s="56" t="s">
        <v>123</v>
      </c>
      <c r="M973" s="56"/>
      <c r="N97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73" s="32" t="str">
        <f>CONCATENATE("F","$",Таблица_основная[[#This Row],[Первая строка массива]])</f>
        <v>F$962</v>
      </c>
      <c r="P973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73" s="13">
        <f t="shared" si="60"/>
        <v>962</v>
      </c>
      <c r="R973" s="13">
        <f>Таблица_основная[[#This Row],[Первая строка массива]]+15</f>
        <v>977</v>
      </c>
      <c r="Z973" s="22"/>
      <c r="AA973" s="22"/>
    </row>
    <row r="974" spans="1:27" x14ac:dyDescent="0.2">
      <c r="A974" s="13">
        <v>2917</v>
      </c>
      <c r="B974" s="28"/>
      <c r="C974" s="27" t="s">
        <v>146</v>
      </c>
      <c r="D974" s="29" t="s">
        <v>102</v>
      </c>
      <c r="E974" s="30">
        <v>45108</v>
      </c>
      <c r="F974" s="38"/>
      <c r="G974" s="64"/>
      <c r="H974" s="62" t="s">
        <v>121</v>
      </c>
      <c r="I974" s="31"/>
      <c r="J974" s="32" t="s">
        <v>122</v>
      </c>
      <c r="K974" s="56"/>
      <c r="L974" s="56" t="s">
        <v>123</v>
      </c>
      <c r="M974" s="56"/>
      <c r="N97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74" s="32" t="str">
        <f>CONCATENATE("F","$",Таблица_основная[[#This Row],[Первая строка массива]])</f>
        <v>F$962</v>
      </c>
      <c r="P974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74" s="13">
        <f t="shared" si="60"/>
        <v>962</v>
      </c>
      <c r="R974" s="13">
        <f>Таблица_основная[[#This Row],[Первая строка массива]]+15</f>
        <v>977</v>
      </c>
    </row>
    <row r="975" spans="1:27" x14ac:dyDescent="0.2">
      <c r="A975" s="13">
        <v>2918</v>
      </c>
      <c r="B975" s="28"/>
      <c r="C975" s="27" t="s">
        <v>147</v>
      </c>
      <c r="D975" s="29" t="s">
        <v>102</v>
      </c>
      <c r="E975" s="30">
        <v>45108</v>
      </c>
      <c r="F975" s="38"/>
      <c r="G975" s="64"/>
      <c r="H975" s="62" t="s">
        <v>121</v>
      </c>
      <c r="I975" s="31"/>
      <c r="J975" s="32" t="s">
        <v>122</v>
      </c>
      <c r="K975" s="56"/>
      <c r="L975" s="56" t="s">
        <v>123</v>
      </c>
      <c r="M975" s="56"/>
      <c r="N97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75" s="32" t="str">
        <f>CONCATENATE("F","$",Таблица_основная[[#This Row],[Первая строка массива]])</f>
        <v>F$962</v>
      </c>
      <c r="P975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75" s="13">
        <f t="shared" si="60"/>
        <v>962</v>
      </c>
      <c r="R975" s="13">
        <f>Таблица_основная[[#This Row],[Первая строка массива]]+15</f>
        <v>977</v>
      </c>
    </row>
    <row r="976" spans="1:27" x14ac:dyDescent="0.2">
      <c r="A976" s="13">
        <v>2919</v>
      </c>
      <c r="B976" s="28"/>
      <c r="C976" s="27" t="s">
        <v>148</v>
      </c>
      <c r="D976" s="29" t="s">
        <v>102</v>
      </c>
      <c r="E976" s="30">
        <v>45108</v>
      </c>
      <c r="F976" s="38"/>
      <c r="G976" s="64"/>
      <c r="H976" s="62" t="s">
        <v>121</v>
      </c>
      <c r="I976" s="31"/>
      <c r="J976" s="32" t="s">
        <v>122</v>
      </c>
      <c r="K976" s="56"/>
      <c r="L976" s="56" t="s">
        <v>123</v>
      </c>
      <c r="M976" s="56"/>
      <c r="N97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76" s="32" t="str">
        <f>CONCATENATE("F","$",Таблица_основная[[#This Row],[Первая строка массива]])</f>
        <v>F$962</v>
      </c>
      <c r="P976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76" s="13">
        <f t="shared" si="60"/>
        <v>962</v>
      </c>
      <c r="R976" s="13">
        <f>Таблица_основная[[#This Row],[Первая строка массива]]+15</f>
        <v>977</v>
      </c>
    </row>
    <row r="977" spans="1:27" x14ac:dyDescent="0.2">
      <c r="A977" s="13">
        <v>2920</v>
      </c>
      <c r="B977" s="28"/>
      <c r="C977" s="27" t="s">
        <v>149</v>
      </c>
      <c r="D977" s="29" t="s">
        <v>102</v>
      </c>
      <c r="E977" s="30">
        <v>45108</v>
      </c>
      <c r="F977" s="38"/>
      <c r="G977" s="64"/>
      <c r="H977" s="62" t="s">
        <v>121</v>
      </c>
      <c r="I977" s="31"/>
      <c r="J977" s="32" t="s">
        <v>122</v>
      </c>
      <c r="K977" s="56"/>
      <c r="L977" s="56" t="s">
        <v>123</v>
      </c>
      <c r="M977" s="56"/>
      <c r="N97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77" s="32" t="str">
        <f>CONCATENATE("F","$",Таблица_основная[[#This Row],[Первая строка массива]])</f>
        <v>F$962</v>
      </c>
      <c r="P977" s="32" t="str">
        <f>CONCATENATE("F","$",Таблица_основная[[#This Row],[Первая строка массива]],":","F","$",Таблица_основная[[#This Row],[Последняя строка моссива]])</f>
        <v>F$962:F$977</v>
      </c>
      <c r="Q977" s="13">
        <f t="shared" si="60"/>
        <v>962</v>
      </c>
      <c r="R977" s="13">
        <f>Таблица_основная[[#This Row],[Первая строка массива]]+15</f>
        <v>977</v>
      </c>
    </row>
    <row r="978" spans="1:27" s="22" customFormat="1" x14ac:dyDescent="0.2">
      <c r="A978" s="93">
        <v>2949</v>
      </c>
      <c r="B978" s="94"/>
      <c r="C978" s="95" t="s">
        <v>134</v>
      </c>
      <c r="D978" s="96" t="s">
        <v>49</v>
      </c>
      <c r="E978" s="97">
        <v>45108</v>
      </c>
      <c r="F978" s="98">
        <v>30</v>
      </c>
      <c r="G978" s="99">
        <v>1</v>
      </c>
      <c r="H978" s="100" t="s">
        <v>121</v>
      </c>
      <c r="I978" s="98">
        <v>34.5</v>
      </c>
      <c r="J978" s="101" t="s">
        <v>122</v>
      </c>
      <c r="K978" s="102">
        <v>26</v>
      </c>
      <c r="L978" s="102" t="s">
        <v>123</v>
      </c>
      <c r="M978" s="102">
        <v>27</v>
      </c>
      <c r="N978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978" s="101" t="str">
        <f>CONCATENATE("F","$",Таблица_основная[[#This Row],[Первая строка массива]])</f>
        <v>F$978</v>
      </c>
      <c r="P978" s="101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78" s="93">
        <f>ROW()</f>
        <v>978</v>
      </c>
      <c r="R978" s="13">
        <f>Таблица_основная[[#This Row],[Первая строка массива]]+15</f>
        <v>993</v>
      </c>
      <c r="Z978"/>
      <c r="AA978"/>
    </row>
    <row r="979" spans="1:27" x14ac:dyDescent="0.2">
      <c r="A979" s="13">
        <v>2950</v>
      </c>
      <c r="B979" s="28"/>
      <c r="C979" s="27" t="s">
        <v>135</v>
      </c>
      <c r="D979" s="29" t="s">
        <v>49</v>
      </c>
      <c r="E979" s="30">
        <v>45108</v>
      </c>
      <c r="F979" s="31">
        <v>11</v>
      </c>
      <c r="G979" s="64">
        <v>12</v>
      </c>
      <c r="H979" s="62" t="s">
        <v>121</v>
      </c>
      <c r="I979" s="31">
        <v>34.5</v>
      </c>
      <c r="J979" s="32" t="s">
        <v>122</v>
      </c>
      <c r="K979" s="56">
        <v>26</v>
      </c>
      <c r="L979" s="56" t="s">
        <v>123</v>
      </c>
      <c r="M979" s="56">
        <v>27</v>
      </c>
      <c r="N97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979" s="32" t="str">
        <f>CONCATENATE("F","$",Таблица_основная[[#This Row],[Первая строка массива]])</f>
        <v>F$978</v>
      </c>
      <c r="P979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79" s="13">
        <f t="shared" ref="Q979:Q993" si="61">Q978</f>
        <v>978</v>
      </c>
      <c r="R979" s="13">
        <f>Таблица_основная[[#This Row],[Первая строка массива]]+15</f>
        <v>993</v>
      </c>
    </row>
    <row r="980" spans="1:27" x14ac:dyDescent="0.2">
      <c r="A980" s="13">
        <v>2951</v>
      </c>
      <c r="B980" s="28"/>
      <c r="C980" s="27" t="s">
        <v>136</v>
      </c>
      <c r="D980" s="29" t="s">
        <v>49</v>
      </c>
      <c r="E980" s="30">
        <v>45108</v>
      </c>
      <c r="F980" s="31">
        <v>3</v>
      </c>
      <c r="G980" s="64">
        <v>14</v>
      </c>
      <c r="H980" s="62" t="s">
        <v>121</v>
      </c>
      <c r="I980" s="31">
        <v>34.5</v>
      </c>
      <c r="J980" s="32" t="s">
        <v>122</v>
      </c>
      <c r="K980" s="56">
        <v>26</v>
      </c>
      <c r="L980" s="56" t="s">
        <v>123</v>
      </c>
      <c r="M980" s="56">
        <v>27</v>
      </c>
      <c r="N98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980" s="32" t="str">
        <f>CONCATENATE("F","$",Таблица_основная[[#This Row],[Первая строка массива]])</f>
        <v>F$978</v>
      </c>
      <c r="P980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80" s="13">
        <f t="shared" si="61"/>
        <v>978</v>
      </c>
      <c r="R980" s="13">
        <f>Таблица_основная[[#This Row],[Первая строка массива]]+15</f>
        <v>993</v>
      </c>
    </row>
    <row r="981" spans="1:27" x14ac:dyDescent="0.2">
      <c r="A981" s="13">
        <v>2952</v>
      </c>
      <c r="B981" s="28"/>
      <c r="C981" s="27" t="s">
        <v>137</v>
      </c>
      <c r="D981" s="29" t="s">
        <v>49</v>
      </c>
      <c r="E981" s="30">
        <v>45108</v>
      </c>
      <c r="F981" s="31">
        <v>15</v>
      </c>
      <c r="G981" s="64">
        <v>9</v>
      </c>
      <c r="H981" s="62" t="s">
        <v>121</v>
      </c>
      <c r="I981" s="31">
        <v>34.5</v>
      </c>
      <c r="J981" s="32" t="s">
        <v>122</v>
      </c>
      <c r="K981" s="56">
        <v>26</v>
      </c>
      <c r="L981" s="56" t="s">
        <v>123</v>
      </c>
      <c r="M981" s="56">
        <v>27</v>
      </c>
      <c r="N98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981" s="32" t="str">
        <f>CONCATENATE("F","$",Таблица_основная[[#This Row],[Первая строка массива]])</f>
        <v>F$978</v>
      </c>
      <c r="P981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81" s="13">
        <f t="shared" si="61"/>
        <v>978</v>
      </c>
      <c r="R981" s="13">
        <f>Таблица_основная[[#This Row],[Первая строка массива]]+15</f>
        <v>993</v>
      </c>
    </row>
    <row r="982" spans="1:27" x14ac:dyDescent="0.2">
      <c r="A982" s="13">
        <v>2953</v>
      </c>
      <c r="B982" s="28"/>
      <c r="C982" s="27" t="s">
        <v>138</v>
      </c>
      <c r="D982" s="29" t="s">
        <v>49</v>
      </c>
      <c r="E982" s="30">
        <v>45108</v>
      </c>
      <c r="F982" s="31">
        <v>18</v>
      </c>
      <c r="G982" s="64">
        <v>7</v>
      </c>
      <c r="H982" s="62" t="s">
        <v>121</v>
      </c>
      <c r="I982" s="31">
        <v>34.5</v>
      </c>
      <c r="J982" s="32" t="s">
        <v>122</v>
      </c>
      <c r="K982" s="56">
        <v>26</v>
      </c>
      <c r="L982" s="56" t="s">
        <v>123</v>
      </c>
      <c r="M982" s="56">
        <v>27</v>
      </c>
      <c r="N98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982" s="32" t="str">
        <f>CONCATENATE("F","$",Таблица_основная[[#This Row],[Первая строка массива]])</f>
        <v>F$978</v>
      </c>
      <c r="P982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82" s="13">
        <f t="shared" si="61"/>
        <v>978</v>
      </c>
      <c r="R982" s="13">
        <f>Таблица_основная[[#This Row],[Первая строка массива]]+15</f>
        <v>993</v>
      </c>
    </row>
    <row r="983" spans="1:27" x14ac:dyDescent="0.2">
      <c r="A983" s="13">
        <v>2954</v>
      </c>
      <c r="B983" s="28"/>
      <c r="C983" s="27" t="s">
        <v>139</v>
      </c>
      <c r="D983" s="29" t="s">
        <v>49</v>
      </c>
      <c r="E983" s="30">
        <v>45108</v>
      </c>
      <c r="F983" s="31">
        <v>10</v>
      </c>
      <c r="G983" s="64">
        <v>13</v>
      </c>
      <c r="H983" s="62" t="s">
        <v>121</v>
      </c>
      <c r="I983" s="31">
        <v>34.5</v>
      </c>
      <c r="J983" s="32" t="s">
        <v>122</v>
      </c>
      <c r="K983" s="56">
        <v>26</v>
      </c>
      <c r="L983" s="56" t="s">
        <v>123</v>
      </c>
      <c r="M983" s="56">
        <v>27</v>
      </c>
      <c r="N98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983" s="32" t="str">
        <f>CONCATENATE("F","$",Таблица_основная[[#This Row],[Первая строка массива]])</f>
        <v>F$978</v>
      </c>
      <c r="P983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83" s="13">
        <f t="shared" si="61"/>
        <v>978</v>
      </c>
      <c r="R983" s="13">
        <f>Таблица_основная[[#This Row],[Первая строка массива]]+15</f>
        <v>993</v>
      </c>
    </row>
    <row r="984" spans="1:27" x14ac:dyDescent="0.2">
      <c r="A984" s="13">
        <v>2955</v>
      </c>
      <c r="B984" s="28"/>
      <c r="C984" s="27" t="s">
        <v>140</v>
      </c>
      <c r="D984" s="29" t="s">
        <v>49</v>
      </c>
      <c r="E984" s="30">
        <v>45108</v>
      </c>
      <c r="F984" s="31">
        <v>20</v>
      </c>
      <c r="G984" s="64">
        <v>6</v>
      </c>
      <c r="H984" s="62" t="s">
        <v>121</v>
      </c>
      <c r="I984" s="31">
        <v>34.5</v>
      </c>
      <c r="J984" s="32" t="s">
        <v>122</v>
      </c>
      <c r="K984" s="56">
        <v>26</v>
      </c>
      <c r="L984" s="56" t="s">
        <v>123</v>
      </c>
      <c r="M984" s="56">
        <v>27</v>
      </c>
      <c r="N98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984" s="32" t="str">
        <f>CONCATENATE("F","$",Таблица_основная[[#This Row],[Первая строка массива]])</f>
        <v>F$978</v>
      </c>
      <c r="P984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84" s="13">
        <f t="shared" si="61"/>
        <v>978</v>
      </c>
      <c r="R984" s="13">
        <f>Таблица_основная[[#This Row],[Первая строка массива]]+15</f>
        <v>993</v>
      </c>
    </row>
    <row r="985" spans="1:27" x14ac:dyDescent="0.2">
      <c r="A985" s="13">
        <v>2956</v>
      </c>
      <c r="B985" s="28"/>
      <c r="C985" s="27" t="s">
        <v>141</v>
      </c>
      <c r="D985" s="29" t="s">
        <v>49</v>
      </c>
      <c r="E985" s="30">
        <v>45108</v>
      </c>
      <c r="F985" s="31">
        <v>18</v>
      </c>
      <c r="G985" s="64">
        <v>7</v>
      </c>
      <c r="H985" s="62" t="s">
        <v>121</v>
      </c>
      <c r="I985" s="31">
        <v>34.5</v>
      </c>
      <c r="J985" s="32" t="s">
        <v>122</v>
      </c>
      <c r="K985" s="56">
        <v>26</v>
      </c>
      <c r="L985" s="56" t="s">
        <v>123</v>
      </c>
      <c r="M985" s="56">
        <v>27</v>
      </c>
      <c r="N98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985" s="32" t="str">
        <f>CONCATENATE("F","$",Таблица_основная[[#This Row],[Первая строка массива]])</f>
        <v>F$978</v>
      </c>
      <c r="P985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85" s="13">
        <f t="shared" si="61"/>
        <v>978</v>
      </c>
      <c r="R985" s="13">
        <f>Таблица_основная[[#This Row],[Первая строка массива]]+15</f>
        <v>993</v>
      </c>
    </row>
    <row r="986" spans="1:27" x14ac:dyDescent="0.2">
      <c r="A986" s="13">
        <v>2957</v>
      </c>
      <c r="B986" s="28"/>
      <c r="C986" s="27" t="s">
        <v>142</v>
      </c>
      <c r="D986" s="29" t="s">
        <v>49</v>
      </c>
      <c r="E986" s="30">
        <v>45108</v>
      </c>
      <c r="F986" s="31">
        <v>24</v>
      </c>
      <c r="G986" s="64">
        <v>3</v>
      </c>
      <c r="H986" s="62" t="s">
        <v>121</v>
      </c>
      <c r="I986" s="31">
        <v>34.5</v>
      </c>
      <c r="J986" s="32" t="s">
        <v>122</v>
      </c>
      <c r="K986" s="56">
        <v>26</v>
      </c>
      <c r="L986" s="56" t="s">
        <v>123</v>
      </c>
      <c r="M986" s="56">
        <v>27</v>
      </c>
      <c r="N98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986" s="32" t="str">
        <f>CONCATENATE("F","$",Таблица_основная[[#This Row],[Первая строка массива]])</f>
        <v>F$978</v>
      </c>
      <c r="P986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86" s="13">
        <f t="shared" si="61"/>
        <v>978</v>
      </c>
      <c r="R986" s="13">
        <f>Таблица_основная[[#This Row],[Первая строка массива]]+15</f>
        <v>993</v>
      </c>
    </row>
    <row r="987" spans="1:27" x14ac:dyDescent="0.2">
      <c r="A987" s="13">
        <v>2958</v>
      </c>
      <c r="B987" s="28"/>
      <c r="C987" s="27" t="s">
        <v>143</v>
      </c>
      <c r="D987" s="29" t="s">
        <v>49</v>
      </c>
      <c r="E987" s="30">
        <v>45108</v>
      </c>
      <c r="F987" s="31">
        <v>22</v>
      </c>
      <c r="G987" s="64">
        <v>4</v>
      </c>
      <c r="H987" s="62" t="s">
        <v>121</v>
      </c>
      <c r="I987" s="31">
        <v>34.5</v>
      </c>
      <c r="J987" s="32" t="s">
        <v>122</v>
      </c>
      <c r="K987" s="56">
        <v>26</v>
      </c>
      <c r="L987" s="56" t="s">
        <v>123</v>
      </c>
      <c r="M987" s="56">
        <v>27</v>
      </c>
      <c r="N98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987" s="32" t="str">
        <f>CONCATENATE("F","$",Таблица_основная[[#This Row],[Первая строка массива]])</f>
        <v>F$978</v>
      </c>
      <c r="P987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87" s="13">
        <f t="shared" si="61"/>
        <v>978</v>
      </c>
      <c r="R987" s="13">
        <f>Таблица_основная[[#This Row],[Первая строка массива]]+15</f>
        <v>993</v>
      </c>
    </row>
    <row r="988" spans="1:27" x14ac:dyDescent="0.2">
      <c r="A988" s="13">
        <v>2959</v>
      </c>
      <c r="B988" s="28"/>
      <c r="C988" s="27" t="s">
        <v>144</v>
      </c>
      <c r="D988" s="29" t="s">
        <v>49</v>
      </c>
      <c r="E988" s="30">
        <v>45108</v>
      </c>
      <c r="F988" s="31">
        <v>13</v>
      </c>
      <c r="G988" s="64">
        <v>11</v>
      </c>
      <c r="H988" s="62" t="s">
        <v>121</v>
      </c>
      <c r="I988" s="31">
        <v>34.5</v>
      </c>
      <c r="J988" s="32" t="s">
        <v>122</v>
      </c>
      <c r="K988" s="56">
        <v>26</v>
      </c>
      <c r="L988" s="56" t="s">
        <v>123</v>
      </c>
      <c r="M988" s="56">
        <v>27</v>
      </c>
      <c r="N98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988" s="32" t="str">
        <f>CONCATENATE("F","$",Таблица_основная[[#This Row],[Первая строка массива]])</f>
        <v>F$978</v>
      </c>
      <c r="P988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88" s="13">
        <f t="shared" si="61"/>
        <v>978</v>
      </c>
      <c r="R988" s="13">
        <f>Таблица_основная[[#This Row],[Первая строка массива]]+15</f>
        <v>993</v>
      </c>
    </row>
    <row r="989" spans="1:27" x14ac:dyDescent="0.2">
      <c r="A989" s="13">
        <v>2960</v>
      </c>
      <c r="B989" s="28"/>
      <c r="C989" s="27" t="s">
        <v>145</v>
      </c>
      <c r="D989" s="29" t="s">
        <v>49</v>
      </c>
      <c r="E989" s="30">
        <v>45108</v>
      </c>
      <c r="F989" s="31">
        <v>14</v>
      </c>
      <c r="G989" s="64">
        <v>10</v>
      </c>
      <c r="H989" s="62" t="s">
        <v>121</v>
      </c>
      <c r="I989" s="31">
        <v>34.5</v>
      </c>
      <c r="J989" s="32" t="s">
        <v>122</v>
      </c>
      <c r="K989" s="56">
        <v>26</v>
      </c>
      <c r="L989" s="56" t="s">
        <v>123</v>
      </c>
      <c r="M989" s="56">
        <v>27</v>
      </c>
      <c r="N98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989" s="32" t="str">
        <f>CONCATENATE("F","$",Таблица_основная[[#This Row],[Первая строка массива]])</f>
        <v>F$978</v>
      </c>
      <c r="P989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89" s="13">
        <f t="shared" si="61"/>
        <v>978</v>
      </c>
      <c r="R989" s="13">
        <f>Таблица_основная[[#This Row],[Первая строка массива]]+15</f>
        <v>993</v>
      </c>
      <c r="Z989" s="22"/>
      <c r="AA989" s="22"/>
    </row>
    <row r="990" spans="1:27" x14ac:dyDescent="0.2">
      <c r="A990" s="13">
        <v>2961</v>
      </c>
      <c r="B990" s="28"/>
      <c r="C990" s="27" t="s">
        <v>146</v>
      </c>
      <c r="D990" s="29" t="s">
        <v>49</v>
      </c>
      <c r="E990" s="30">
        <v>45108</v>
      </c>
      <c r="F990" s="31">
        <v>21</v>
      </c>
      <c r="G990" s="64">
        <v>5</v>
      </c>
      <c r="H990" s="62" t="s">
        <v>121</v>
      </c>
      <c r="I990" s="31">
        <v>34.5</v>
      </c>
      <c r="J990" s="32" t="s">
        <v>122</v>
      </c>
      <c r="K990" s="56">
        <v>26</v>
      </c>
      <c r="L990" s="56" t="s">
        <v>123</v>
      </c>
      <c r="M990" s="56">
        <v>27</v>
      </c>
      <c r="N99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990" s="32" t="str">
        <f>CONCATENATE("F","$",Таблица_основная[[#This Row],[Первая строка массива]])</f>
        <v>F$978</v>
      </c>
      <c r="P990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90" s="13">
        <f t="shared" si="61"/>
        <v>978</v>
      </c>
      <c r="R990" s="13">
        <f>Таблица_основная[[#This Row],[Первая строка массива]]+15</f>
        <v>993</v>
      </c>
    </row>
    <row r="991" spans="1:27" x14ac:dyDescent="0.2">
      <c r="A991" s="13">
        <v>2962</v>
      </c>
      <c r="B991" s="28"/>
      <c r="C991" s="27" t="s">
        <v>147</v>
      </c>
      <c r="D991" s="29" t="s">
        <v>49</v>
      </c>
      <c r="E991" s="30">
        <v>45108</v>
      </c>
      <c r="F991" s="31">
        <v>28</v>
      </c>
      <c r="G991" s="64">
        <v>2</v>
      </c>
      <c r="H991" s="62" t="s">
        <v>121</v>
      </c>
      <c r="I991" s="31">
        <v>34.5</v>
      </c>
      <c r="J991" s="32" t="s">
        <v>122</v>
      </c>
      <c r="K991" s="56">
        <v>26</v>
      </c>
      <c r="L991" s="56" t="s">
        <v>123</v>
      </c>
      <c r="M991" s="56">
        <v>27</v>
      </c>
      <c r="N99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991" s="32" t="str">
        <f>CONCATENATE("F","$",Таблица_основная[[#This Row],[Первая строка массива]])</f>
        <v>F$978</v>
      </c>
      <c r="P991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91" s="13">
        <f t="shared" si="61"/>
        <v>978</v>
      </c>
      <c r="R991" s="13">
        <f>Таблица_основная[[#This Row],[Первая строка массива]]+15</f>
        <v>993</v>
      </c>
    </row>
    <row r="992" spans="1:27" x14ac:dyDescent="0.2">
      <c r="A992" s="13">
        <v>2963</v>
      </c>
      <c r="B992" s="28"/>
      <c r="C992" s="27" t="s">
        <v>148</v>
      </c>
      <c r="D992" s="29" t="s">
        <v>49</v>
      </c>
      <c r="E992" s="30">
        <v>45108</v>
      </c>
      <c r="F992" s="31">
        <v>22</v>
      </c>
      <c r="G992" s="64">
        <v>4</v>
      </c>
      <c r="H992" s="62" t="s">
        <v>121</v>
      </c>
      <c r="I992" s="31">
        <v>34.5</v>
      </c>
      <c r="J992" s="32" t="s">
        <v>122</v>
      </c>
      <c r="K992" s="56">
        <v>26</v>
      </c>
      <c r="L992" s="56" t="s">
        <v>123</v>
      </c>
      <c r="M992" s="56">
        <v>27</v>
      </c>
      <c r="N99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992" s="32" t="str">
        <f>CONCATENATE("F","$",Таблица_основная[[#This Row],[Первая строка массива]])</f>
        <v>F$978</v>
      </c>
      <c r="P992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92" s="13">
        <f t="shared" si="61"/>
        <v>978</v>
      </c>
      <c r="R992" s="13">
        <f>Таблица_основная[[#This Row],[Первая строка массива]]+15</f>
        <v>993</v>
      </c>
    </row>
    <row r="993" spans="1:27" x14ac:dyDescent="0.2">
      <c r="A993" s="13">
        <v>2964</v>
      </c>
      <c r="B993" s="28"/>
      <c r="C993" s="27" t="s">
        <v>149</v>
      </c>
      <c r="D993" s="29" t="s">
        <v>49</v>
      </c>
      <c r="E993" s="30">
        <v>45108</v>
      </c>
      <c r="F993" s="31">
        <v>16</v>
      </c>
      <c r="G993" s="64">
        <v>8</v>
      </c>
      <c r="H993" s="62" t="s">
        <v>121</v>
      </c>
      <c r="I993" s="31">
        <v>34.5</v>
      </c>
      <c r="J993" s="32" t="s">
        <v>122</v>
      </c>
      <c r="K993" s="56">
        <v>26</v>
      </c>
      <c r="L993" s="56" t="s">
        <v>123</v>
      </c>
      <c r="M993" s="56">
        <v>27</v>
      </c>
      <c r="N99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993" s="32" t="str">
        <f>CONCATENATE("F","$",Таблица_основная[[#This Row],[Первая строка массива]])</f>
        <v>F$978</v>
      </c>
      <c r="P993" s="32" t="str">
        <f>CONCATENATE("F","$",Таблица_основная[[#This Row],[Первая строка массива]],":","F","$",Таблица_основная[[#This Row],[Последняя строка моссива]])</f>
        <v>F$978:F$993</v>
      </c>
      <c r="Q993" s="13">
        <f t="shared" si="61"/>
        <v>978</v>
      </c>
      <c r="R993" s="13">
        <f>Таблица_основная[[#This Row],[Первая строка массива]]+15</f>
        <v>993</v>
      </c>
    </row>
    <row r="994" spans="1:27" s="22" customFormat="1" x14ac:dyDescent="0.2">
      <c r="A994" s="93">
        <v>2993</v>
      </c>
      <c r="B994" s="94"/>
      <c r="C994" s="95" t="s">
        <v>134</v>
      </c>
      <c r="D994" s="96" t="s">
        <v>68</v>
      </c>
      <c r="E994" s="97">
        <v>45108</v>
      </c>
      <c r="F994" s="104"/>
      <c r="G994" s="64"/>
      <c r="H994" s="100" t="s">
        <v>121</v>
      </c>
      <c r="I994" s="98"/>
      <c r="J994" s="101" t="s">
        <v>122</v>
      </c>
      <c r="K994" s="102"/>
      <c r="L994" s="102" t="s">
        <v>123</v>
      </c>
      <c r="M994" s="102"/>
      <c r="N994" s="99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94" s="101" t="str">
        <f>CONCATENATE("F","$",Таблица_основная[[#This Row],[Первая строка массива]])</f>
        <v>F$994</v>
      </c>
      <c r="P994" s="101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994" s="93">
        <f>ROW()</f>
        <v>994</v>
      </c>
      <c r="R994" s="13">
        <f>Таблица_основная[[#This Row],[Первая строка массива]]+15</f>
        <v>1009</v>
      </c>
      <c r="Z994"/>
      <c r="AA994"/>
    </row>
    <row r="995" spans="1:27" x14ac:dyDescent="0.2">
      <c r="A995" s="13">
        <v>2994</v>
      </c>
      <c r="B995" s="28"/>
      <c r="C995" s="27" t="s">
        <v>135</v>
      </c>
      <c r="D995" s="29" t="s">
        <v>68</v>
      </c>
      <c r="E995" s="30">
        <v>45108</v>
      </c>
      <c r="F995" s="4"/>
      <c r="G995" s="64"/>
      <c r="H995" s="62" t="s">
        <v>121</v>
      </c>
      <c r="I995" s="31"/>
      <c r="J995" s="32" t="s">
        <v>122</v>
      </c>
      <c r="K995" s="56"/>
      <c r="L995" s="56" t="s">
        <v>123</v>
      </c>
      <c r="M995" s="56"/>
      <c r="N99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95" s="32" t="str">
        <f>CONCATENATE("F","$",Таблица_основная[[#This Row],[Первая строка массива]])</f>
        <v>F$994</v>
      </c>
      <c r="P995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995" s="13">
        <f t="shared" ref="Q995:Q1009" si="62">Q994</f>
        <v>994</v>
      </c>
      <c r="R995" s="13">
        <f>Таблица_основная[[#This Row],[Первая строка массива]]+15</f>
        <v>1009</v>
      </c>
    </row>
    <row r="996" spans="1:27" x14ac:dyDescent="0.2">
      <c r="A996" s="13">
        <v>2995</v>
      </c>
      <c r="B996" s="28"/>
      <c r="C996" s="27" t="s">
        <v>136</v>
      </c>
      <c r="D996" s="29" t="s">
        <v>68</v>
      </c>
      <c r="E996" s="30">
        <v>45108</v>
      </c>
      <c r="F996" s="4"/>
      <c r="G996" s="64"/>
      <c r="H996" s="62" t="s">
        <v>121</v>
      </c>
      <c r="I996" s="31"/>
      <c r="J996" s="32" t="s">
        <v>122</v>
      </c>
      <c r="K996" s="56"/>
      <c r="L996" s="56" t="s">
        <v>123</v>
      </c>
      <c r="M996" s="56"/>
      <c r="N99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96" s="32" t="str">
        <f>CONCATENATE("F","$",Таблица_основная[[#This Row],[Первая строка массива]])</f>
        <v>F$994</v>
      </c>
      <c r="P996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996" s="13">
        <f t="shared" si="62"/>
        <v>994</v>
      </c>
      <c r="R996" s="13">
        <f>Таблица_основная[[#This Row],[Первая строка массива]]+15</f>
        <v>1009</v>
      </c>
    </row>
    <row r="997" spans="1:27" x14ac:dyDescent="0.2">
      <c r="A997" s="13">
        <v>2996</v>
      </c>
      <c r="B997" s="28"/>
      <c r="C997" s="27" t="s">
        <v>137</v>
      </c>
      <c r="D997" s="29" t="s">
        <v>68</v>
      </c>
      <c r="E997" s="30">
        <v>45108</v>
      </c>
      <c r="F997" s="4"/>
      <c r="G997" s="64"/>
      <c r="H997" s="62" t="s">
        <v>121</v>
      </c>
      <c r="I997" s="31"/>
      <c r="J997" s="32" t="s">
        <v>122</v>
      </c>
      <c r="K997" s="56"/>
      <c r="L997" s="56" t="s">
        <v>123</v>
      </c>
      <c r="M997" s="56"/>
      <c r="N99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97" s="32" t="str">
        <f>CONCATENATE("F","$",Таблица_основная[[#This Row],[Первая строка массива]])</f>
        <v>F$994</v>
      </c>
      <c r="P997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997" s="13">
        <f t="shared" si="62"/>
        <v>994</v>
      </c>
      <c r="R997" s="13">
        <f>Таблица_основная[[#This Row],[Первая строка массива]]+15</f>
        <v>1009</v>
      </c>
    </row>
    <row r="998" spans="1:27" x14ac:dyDescent="0.2">
      <c r="A998" s="13">
        <v>2997</v>
      </c>
      <c r="B998" s="28"/>
      <c r="C998" s="27" t="s">
        <v>138</v>
      </c>
      <c r="D998" s="29" t="s">
        <v>68</v>
      </c>
      <c r="E998" s="30">
        <v>45108</v>
      </c>
      <c r="F998" s="4"/>
      <c r="G998" s="64"/>
      <c r="H998" s="62" t="s">
        <v>121</v>
      </c>
      <c r="I998" s="31"/>
      <c r="J998" s="32" t="s">
        <v>122</v>
      </c>
      <c r="K998" s="56"/>
      <c r="L998" s="56" t="s">
        <v>123</v>
      </c>
      <c r="M998" s="56"/>
      <c r="N99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98" s="32" t="str">
        <f>CONCATENATE("F","$",Таблица_основная[[#This Row],[Первая строка массива]])</f>
        <v>F$994</v>
      </c>
      <c r="P998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998" s="13">
        <f t="shared" si="62"/>
        <v>994</v>
      </c>
      <c r="R998" s="13">
        <f>Таблица_основная[[#This Row],[Первая строка массива]]+15</f>
        <v>1009</v>
      </c>
    </row>
    <row r="999" spans="1:27" x14ac:dyDescent="0.2">
      <c r="A999" s="13">
        <v>2998</v>
      </c>
      <c r="B999" s="28"/>
      <c r="C999" s="27" t="s">
        <v>139</v>
      </c>
      <c r="D999" s="29" t="s">
        <v>68</v>
      </c>
      <c r="E999" s="30">
        <v>45108</v>
      </c>
      <c r="F999" s="4"/>
      <c r="G999" s="64"/>
      <c r="H999" s="62" t="s">
        <v>121</v>
      </c>
      <c r="I999" s="31"/>
      <c r="J999" s="32" t="s">
        <v>122</v>
      </c>
      <c r="K999" s="56"/>
      <c r="L999" s="56" t="s">
        <v>123</v>
      </c>
      <c r="M999" s="56"/>
      <c r="N99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999" s="32" t="str">
        <f>CONCATENATE("F","$",Таблица_основная[[#This Row],[Первая строка массива]])</f>
        <v>F$994</v>
      </c>
      <c r="P999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999" s="13">
        <f t="shared" si="62"/>
        <v>994</v>
      </c>
      <c r="R999" s="13">
        <f>Таблица_основная[[#This Row],[Первая строка массива]]+15</f>
        <v>1009</v>
      </c>
    </row>
    <row r="1000" spans="1:27" x14ac:dyDescent="0.2">
      <c r="A1000" s="13">
        <v>2999</v>
      </c>
      <c r="B1000" s="28"/>
      <c r="C1000" s="27" t="s">
        <v>140</v>
      </c>
      <c r="D1000" s="29" t="s">
        <v>68</v>
      </c>
      <c r="E1000" s="30">
        <v>45108</v>
      </c>
      <c r="F1000" s="4"/>
      <c r="G1000" s="64"/>
      <c r="H1000" s="62" t="s">
        <v>121</v>
      </c>
      <c r="I1000" s="31"/>
      <c r="J1000" s="32" t="s">
        <v>122</v>
      </c>
      <c r="K1000" s="56"/>
      <c r="L1000" s="56" t="s">
        <v>123</v>
      </c>
      <c r="M1000" s="56"/>
      <c r="N100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00" s="32" t="str">
        <f>CONCATENATE("F","$",Таблица_основная[[#This Row],[Первая строка массива]])</f>
        <v>F$994</v>
      </c>
      <c r="P1000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1000" s="13">
        <f t="shared" si="62"/>
        <v>994</v>
      </c>
      <c r="R1000" s="13">
        <f>Таблица_основная[[#This Row],[Первая строка массива]]+15</f>
        <v>1009</v>
      </c>
    </row>
    <row r="1001" spans="1:27" x14ac:dyDescent="0.2">
      <c r="A1001" s="13">
        <v>3000</v>
      </c>
      <c r="B1001" s="28"/>
      <c r="C1001" s="27" t="s">
        <v>141</v>
      </c>
      <c r="D1001" s="29" t="s">
        <v>68</v>
      </c>
      <c r="E1001" s="30">
        <v>45108</v>
      </c>
      <c r="F1001" s="4"/>
      <c r="G1001" s="64"/>
      <c r="H1001" s="62" t="s">
        <v>121</v>
      </c>
      <c r="I1001" s="31"/>
      <c r="J1001" s="32" t="s">
        <v>122</v>
      </c>
      <c r="K1001" s="56"/>
      <c r="L1001" s="56" t="s">
        <v>123</v>
      </c>
      <c r="M1001" s="56"/>
      <c r="N100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01" s="32" t="str">
        <f>CONCATENATE("F","$",Таблица_основная[[#This Row],[Первая строка массива]])</f>
        <v>F$994</v>
      </c>
      <c r="P1001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1001" s="13">
        <f t="shared" si="62"/>
        <v>994</v>
      </c>
      <c r="R1001" s="13">
        <f>Таблица_основная[[#This Row],[Первая строка массива]]+15</f>
        <v>1009</v>
      </c>
    </row>
    <row r="1002" spans="1:27" x14ac:dyDescent="0.2">
      <c r="A1002" s="13">
        <v>3001</v>
      </c>
      <c r="B1002" s="28"/>
      <c r="C1002" s="27" t="s">
        <v>142</v>
      </c>
      <c r="D1002" s="29" t="s">
        <v>68</v>
      </c>
      <c r="E1002" s="30">
        <v>45108</v>
      </c>
      <c r="F1002" s="4"/>
      <c r="G1002" s="64"/>
      <c r="H1002" s="62" t="s">
        <v>121</v>
      </c>
      <c r="I1002" s="31"/>
      <c r="J1002" s="32" t="s">
        <v>122</v>
      </c>
      <c r="K1002" s="56"/>
      <c r="L1002" s="56" t="s">
        <v>123</v>
      </c>
      <c r="M1002" s="56"/>
      <c r="N100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02" s="32" t="str">
        <f>CONCATENATE("F","$",Таблица_основная[[#This Row],[Первая строка массива]])</f>
        <v>F$994</v>
      </c>
      <c r="P1002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1002" s="13">
        <f t="shared" si="62"/>
        <v>994</v>
      </c>
      <c r="R1002" s="13">
        <f>Таблица_основная[[#This Row],[Первая строка массива]]+15</f>
        <v>1009</v>
      </c>
    </row>
    <row r="1003" spans="1:27" x14ac:dyDescent="0.2">
      <c r="A1003" s="13">
        <v>3002</v>
      </c>
      <c r="B1003" s="28"/>
      <c r="C1003" s="27" t="s">
        <v>143</v>
      </c>
      <c r="D1003" s="29" t="s">
        <v>68</v>
      </c>
      <c r="E1003" s="30">
        <v>45108</v>
      </c>
      <c r="F1003" s="4"/>
      <c r="G1003" s="64"/>
      <c r="H1003" s="62" t="s">
        <v>121</v>
      </c>
      <c r="I1003" s="31"/>
      <c r="J1003" s="32" t="s">
        <v>122</v>
      </c>
      <c r="K1003" s="56"/>
      <c r="L1003" s="56" t="s">
        <v>123</v>
      </c>
      <c r="M1003" s="56"/>
      <c r="N100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03" s="32" t="str">
        <f>CONCATENATE("F","$",Таблица_основная[[#This Row],[Первая строка массива]])</f>
        <v>F$994</v>
      </c>
      <c r="P1003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1003" s="13">
        <f t="shared" si="62"/>
        <v>994</v>
      </c>
      <c r="R1003" s="13">
        <f>Таблица_основная[[#This Row],[Первая строка массива]]+15</f>
        <v>1009</v>
      </c>
    </row>
    <row r="1004" spans="1:27" x14ac:dyDescent="0.2">
      <c r="A1004" s="13">
        <v>3003</v>
      </c>
      <c r="B1004" s="28"/>
      <c r="C1004" s="27" t="s">
        <v>144</v>
      </c>
      <c r="D1004" s="29" t="s">
        <v>68</v>
      </c>
      <c r="E1004" s="30">
        <v>45108</v>
      </c>
      <c r="F1004" s="4"/>
      <c r="G1004" s="64"/>
      <c r="H1004" s="62" t="s">
        <v>121</v>
      </c>
      <c r="I1004" s="31"/>
      <c r="J1004" s="32" t="s">
        <v>122</v>
      </c>
      <c r="K1004" s="56"/>
      <c r="L1004" s="56" t="s">
        <v>123</v>
      </c>
      <c r="M1004" s="56"/>
      <c r="N100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04" s="32" t="str">
        <f>CONCATENATE("F","$",Таблица_основная[[#This Row],[Первая строка массива]])</f>
        <v>F$994</v>
      </c>
      <c r="P1004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1004" s="13">
        <f t="shared" si="62"/>
        <v>994</v>
      </c>
      <c r="R1004" s="13">
        <f>Таблица_основная[[#This Row],[Первая строка массива]]+15</f>
        <v>1009</v>
      </c>
    </row>
    <row r="1005" spans="1:27" x14ac:dyDescent="0.2">
      <c r="A1005" s="13">
        <v>3004</v>
      </c>
      <c r="B1005" s="28"/>
      <c r="C1005" s="27" t="s">
        <v>145</v>
      </c>
      <c r="D1005" s="29" t="s">
        <v>68</v>
      </c>
      <c r="E1005" s="30">
        <v>45108</v>
      </c>
      <c r="F1005" s="4"/>
      <c r="G1005" s="64"/>
      <c r="H1005" s="62" t="s">
        <v>121</v>
      </c>
      <c r="I1005" s="31"/>
      <c r="J1005" s="32" t="s">
        <v>122</v>
      </c>
      <c r="K1005" s="56"/>
      <c r="L1005" s="56" t="s">
        <v>123</v>
      </c>
      <c r="M1005" s="56"/>
      <c r="N100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05" s="32" t="str">
        <f>CONCATENATE("F","$",Таблица_основная[[#This Row],[Первая строка массива]])</f>
        <v>F$994</v>
      </c>
      <c r="P1005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1005" s="13">
        <f t="shared" si="62"/>
        <v>994</v>
      </c>
      <c r="R1005" s="13">
        <f>Таблица_основная[[#This Row],[Первая строка массива]]+15</f>
        <v>1009</v>
      </c>
      <c r="Z1005" s="22"/>
      <c r="AA1005" s="22"/>
    </row>
    <row r="1006" spans="1:27" x14ac:dyDescent="0.2">
      <c r="A1006" s="13">
        <v>3005</v>
      </c>
      <c r="B1006" s="28"/>
      <c r="C1006" s="27" t="s">
        <v>146</v>
      </c>
      <c r="D1006" s="29" t="s">
        <v>68</v>
      </c>
      <c r="E1006" s="30">
        <v>45108</v>
      </c>
      <c r="F1006" s="4"/>
      <c r="G1006" s="64"/>
      <c r="H1006" s="62" t="s">
        <v>121</v>
      </c>
      <c r="I1006" s="31"/>
      <c r="J1006" s="32" t="s">
        <v>122</v>
      </c>
      <c r="K1006" s="56"/>
      <c r="L1006" s="56" t="s">
        <v>123</v>
      </c>
      <c r="M1006" s="56"/>
      <c r="N100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06" s="32" t="str">
        <f>CONCATENATE("F","$",Таблица_основная[[#This Row],[Первая строка массива]])</f>
        <v>F$994</v>
      </c>
      <c r="P1006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1006" s="13">
        <f t="shared" si="62"/>
        <v>994</v>
      </c>
      <c r="R1006" s="13">
        <f>Таблица_основная[[#This Row],[Первая строка массива]]+15</f>
        <v>1009</v>
      </c>
    </row>
    <row r="1007" spans="1:27" x14ac:dyDescent="0.2">
      <c r="A1007" s="13">
        <v>3006</v>
      </c>
      <c r="B1007" s="28"/>
      <c r="C1007" s="27" t="s">
        <v>147</v>
      </c>
      <c r="D1007" s="29" t="s">
        <v>68</v>
      </c>
      <c r="E1007" s="30">
        <v>45108</v>
      </c>
      <c r="F1007" s="4"/>
      <c r="G1007" s="64"/>
      <c r="H1007" s="62" t="s">
        <v>121</v>
      </c>
      <c r="I1007" s="31"/>
      <c r="J1007" s="32" t="s">
        <v>122</v>
      </c>
      <c r="K1007" s="56"/>
      <c r="L1007" s="56" t="s">
        <v>123</v>
      </c>
      <c r="M1007" s="56"/>
      <c r="N100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07" s="32" t="str">
        <f>CONCATENATE("F","$",Таблица_основная[[#This Row],[Первая строка массива]])</f>
        <v>F$994</v>
      </c>
      <c r="P1007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1007" s="13">
        <f t="shared" si="62"/>
        <v>994</v>
      </c>
      <c r="R1007" s="13">
        <f>Таблица_основная[[#This Row],[Первая строка массива]]+15</f>
        <v>1009</v>
      </c>
    </row>
    <row r="1008" spans="1:27" x14ac:dyDescent="0.2">
      <c r="A1008" s="13">
        <v>3007</v>
      </c>
      <c r="B1008" s="28"/>
      <c r="C1008" s="27" t="s">
        <v>148</v>
      </c>
      <c r="D1008" s="29" t="s">
        <v>68</v>
      </c>
      <c r="E1008" s="30">
        <v>45108</v>
      </c>
      <c r="F1008" s="4"/>
      <c r="G1008" s="64"/>
      <c r="H1008" s="62" t="s">
        <v>121</v>
      </c>
      <c r="I1008" s="31"/>
      <c r="J1008" s="32" t="s">
        <v>122</v>
      </c>
      <c r="K1008" s="56"/>
      <c r="L1008" s="56" t="s">
        <v>123</v>
      </c>
      <c r="M1008" s="56"/>
      <c r="N100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08" s="32" t="str">
        <f>CONCATENATE("F","$",Таблица_основная[[#This Row],[Первая строка массива]])</f>
        <v>F$994</v>
      </c>
      <c r="P1008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1008" s="13">
        <f t="shared" si="62"/>
        <v>994</v>
      </c>
      <c r="R1008" s="13">
        <f>Таблица_основная[[#This Row],[Первая строка массива]]+15</f>
        <v>1009</v>
      </c>
    </row>
    <row r="1009" spans="1:27" x14ac:dyDescent="0.2">
      <c r="A1009" s="13">
        <v>3008</v>
      </c>
      <c r="B1009" s="28"/>
      <c r="C1009" s="27" t="s">
        <v>149</v>
      </c>
      <c r="D1009" s="29" t="s">
        <v>68</v>
      </c>
      <c r="E1009" s="30">
        <v>45108</v>
      </c>
      <c r="F1009" s="4"/>
      <c r="G1009" s="64"/>
      <c r="H1009" s="62" t="s">
        <v>121</v>
      </c>
      <c r="I1009" s="31"/>
      <c r="J1009" s="32" t="s">
        <v>122</v>
      </c>
      <c r="K1009" s="56"/>
      <c r="L1009" s="56" t="s">
        <v>123</v>
      </c>
      <c r="M1009" s="56"/>
      <c r="N100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09" s="32" t="str">
        <f>CONCATENATE("F","$",Таблица_основная[[#This Row],[Первая строка массива]])</f>
        <v>F$994</v>
      </c>
      <c r="P1009" s="32" t="str">
        <f>CONCATENATE("F","$",Таблица_основная[[#This Row],[Первая строка массива]],":","F","$",Таблица_основная[[#This Row],[Последняя строка моссива]])</f>
        <v>F$994:F$1009</v>
      </c>
      <c r="Q1009" s="13">
        <f t="shared" si="62"/>
        <v>994</v>
      </c>
      <c r="R1009" s="13">
        <f>Таблица_основная[[#This Row],[Первая строка массива]]+15</f>
        <v>1009</v>
      </c>
    </row>
    <row r="1010" spans="1:27" s="22" customFormat="1" x14ac:dyDescent="0.2">
      <c r="A1010" s="93">
        <v>3037</v>
      </c>
      <c r="B1010" s="94"/>
      <c r="C1010" s="95" t="s">
        <v>134</v>
      </c>
      <c r="D1010" s="96" t="s">
        <v>51</v>
      </c>
      <c r="E1010" s="97">
        <v>45108</v>
      </c>
      <c r="F1010" s="98"/>
      <c r="G1010" s="64"/>
      <c r="H1010" s="100" t="s">
        <v>121</v>
      </c>
      <c r="I1010" s="64"/>
      <c r="J1010" s="101" t="s">
        <v>122</v>
      </c>
      <c r="K1010" s="102"/>
      <c r="L1010" s="102" t="s">
        <v>123</v>
      </c>
      <c r="M1010" s="102"/>
      <c r="N1010" s="99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10" s="101" t="str">
        <f>CONCATENATE("F","$",Таблица_основная[[#This Row],[Первая строка массива]])</f>
        <v>F$1010</v>
      </c>
      <c r="P1010" s="101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10" s="93">
        <f>ROW()</f>
        <v>1010</v>
      </c>
      <c r="R1010" s="13">
        <f>Таблица_основная[[#This Row],[Первая строка массива]]+15</f>
        <v>1025</v>
      </c>
      <c r="Z1010"/>
      <c r="AA1010"/>
    </row>
    <row r="1011" spans="1:27" x14ac:dyDescent="0.2">
      <c r="A1011" s="13">
        <v>3038</v>
      </c>
      <c r="B1011" s="28"/>
      <c r="C1011" s="27" t="s">
        <v>135</v>
      </c>
      <c r="D1011" s="29" t="s">
        <v>51</v>
      </c>
      <c r="E1011" s="30">
        <v>45108</v>
      </c>
      <c r="F1011" s="31"/>
      <c r="G1011" s="64"/>
      <c r="H1011" s="62" t="s">
        <v>121</v>
      </c>
      <c r="I1011" s="64"/>
      <c r="J1011" s="32" t="s">
        <v>122</v>
      </c>
      <c r="K1011" s="56"/>
      <c r="L1011" s="56" t="s">
        <v>123</v>
      </c>
      <c r="M1011" s="56"/>
      <c r="N101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11" s="32" t="str">
        <f>CONCATENATE("F","$",Таблица_основная[[#This Row],[Первая строка массива]])</f>
        <v>F$1010</v>
      </c>
      <c r="P1011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11" s="13">
        <f t="shared" ref="Q1011:Q1025" si="63">Q1010</f>
        <v>1010</v>
      </c>
      <c r="R1011" s="13">
        <f>Таблица_основная[[#This Row],[Первая строка массива]]+15</f>
        <v>1025</v>
      </c>
    </row>
    <row r="1012" spans="1:27" x14ac:dyDescent="0.2">
      <c r="A1012" s="13">
        <v>3039</v>
      </c>
      <c r="B1012" s="28"/>
      <c r="C1012" s="27" t="s">
        <v>136</v>
      </c>
      <c r="D1012" s="29" t="s">
        <v>51</v>
      </c>
      <c r="E1012" s="30">
        <v>45108</v>
      </c>
      <c r="F1012" s="31"/>
      <c r="G1012" s="64"/>
      <c r="H1012" s="62" t="s">
        <v>121</v>
      </c>
      <c r="I1012" s="64"/>
      <c r="J1012" s="32" t="s">
        <v>122</v>
      </c>
      <c r="K1012" s="56"/>
      <c r="L1012" s="56" t="s">
        <v>123</v>
      </c>
      <c r="M1012" s="56"/>
      <c r="N101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12" s="32" t="str">
        <f>CONCATENATE("F","$",Таблица_основная[[#This Row],[Первая строка массива]])</f>
        <v>F$1010</v>
      </c>
      <c r="P1012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12" s="13">
        <f t="shared" si="63"/>
        <v>1010</v>
      </c>
      <c r="R1012" s="13">
        <f>Таблица_основная[[#This Row],[Первая строка массива]]+15</f>
        <v>1025</v>
      </c>
    </row>
    <row r="1013" spans="1:27" x14ac:dyDescent="0.2">
      <c r="A1013" s="13">
        <v>3040</v>
      </c>
      <c r="B1013" s="28"/>
      <c r="C1013" s="27" t="s">
        <v>137</v>
      </c>
      <c r="D1013" s="29" t="s">
        <v>51</v>
      </c>
      <c r="E1013" s="30">
        <v>45108</v>
      </c>
      <c r="F1013" s="31"/>
      <c r="G1013" s="64"/>
      <c r="H1013" s="62" t="s">
        <v>121</v>
      </c>
      <c r="I1013" s="64"/>
      <c r="J1013" s="32" t="s">
        <v>122</v>
      </c>
      <c r="K1013" s="56"/>
      <c r="L1013" s="56" t="s">
        <v>123</v>
      </c>
      <c r="M1013" s="56"/>
      <c r="N101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13" s="32" t="str">
        <f>CONCATENATE("F","$",Таблица_основная[[#This Row],[Первая строка массива]])</f>
        <v>F$1010</v>
      </c>
      <c r="P1013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13" s="13">
        <f t="shared" si="63"/>
        <v>1010</v>
      </c>
      <c r="R1013" s="13">
        <f>Таблица_основная[[#This Row],[Первая строка массива]]+15</f>
        <v>1025</v>
      </c>
    </row>
    <row r="1014" spans="1:27" x14ac:dyDescent="0.2">
      <c r="A1014" s="13">
        <v>3041</v>
      </c>
      <c r="B1014" s="28"/>
      <c r="C1014" s="27" t="s">
        <v>138</v>
      </c>
      <c r="D1014" s="29" t="s">
        <v>51</v>
      </c>
      <c r="E1014" s="30">
        <v>45108</v>
      </c>
      <c r="F1014" s="31"/>
      <c r="G1014" s="64"/>
      <c r="H1014" s="62" t="s">
        <v>121</v>
      </c>
      <c r="I1014" s="64"/>
      <c r="J1014" s="32" t="s">
        <v>122</v>
      </c>
      <c r="K1014" s="56"/>
      <c r="L1014" s="56" t="s">
        <v>123</v>
      </c>
      <c r="M1014" s="56"/>
      <c r="N101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14" s="32" t="str">
        <f>CONCATENATE("F","$",Таблица_основная[[#This Row],[Первая строка массива]])</f>
        <v>F$1010</v>
      </c>
      <c r="P1014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14" s="13">
        <f t="shared" si="63"/>
        <v>1010</v>
      </c>
      <c r="R1014" s="13">
        <f>Таблица_основная[[#This Row],[Первая строка массива]]+15</f>
        <v>1025</v>
      </c>
    </row>
    <row r="1015" spans="1:27" x14ac:dyDescent="0.2">
      <c r="A1015" s="13">
        <v>3042</v>
      </c>
      <c r="B1015" s="28"/>
      <c r="C1015" s="27" t="s">
        <v>139</v>
      </c>
      <c r="D1015" s="29" t="s">
        <v>51</v>
      </c>
      <c r="E1015" s="30">
        <v>45108</v>
      </c>
      <c r="F1015" s="31"/>
      <c r="G1015" s="64"/>
      <c r="H1015" s="62" t="s">
        <v>121</v>
      </c>
      <c r="I1015" s="64"/>
      <c r="J1015" s="32" t="s">
        <v>122</v>
      </c>
      <c r="K1015" s="56"/>
      <c r="L1015" s="56" t="s">
        <v>123</v>
      </c>
      <c r="M1015" s="56"/>
      <c r="N101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15" s="32" t="str">
        <f>CONCATENATE("F","$",Таблица_основная[[#This Row],[Первая строка массива]])</f>
        <v>F$1010</v>
      </c>
      <c r="P1015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15" s="13">
        <f t="shared" si="63"/>
        <v>1010</v>
      </c>
      <c r="R1015" s="13">
        <f>Таблица_основная[[#This Row],[Первая строка массива]]+15</f>
        <v>1025</v>
      </c>
    </row>
    <row r="1016" spans="1:27" x14ac:dyDescent="0.2">
      <c r="A1016" s="13">
        <v>3043</v>
      </c>
      <c r="B1016" s="28"/>
      <c r="C1016" s="27" t="s">
        <v>140</v>
      </c>
      <c r="D1016" s="29" t="s">
        <v>51</v>
      </c>
      <c r="E1016" s="30">
        <v>45108</v>
      </c>
      <c r="F1016" s="31"/>
      <c r="G1016" s="64"/>
      <c r="H1016" s="62" t="s">
        <v>121</v>
      </c>
      <c r="I1016" s="64"/>
      <c r="J1016" s="32" t="s">
        <v>122</v>
      </c>
      <c r="K1016" s="56"/>
      <c r="L1016" s="56" t="s">
        <v>123</v>
      </c>
      <c r="M1016" s="56"/>
      <c r="N101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16" s="32" t="str">
        <f>CONCATENATE("F","$",Таблица_основная[[#This Row],[Первая строка массива]])</f>
        <v>F$1010</v>
      </c>
      <c r="P1016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16" s="13">
        <f t="shared" si="63"/>
        <v>1010</v>
      </c>
      <c r="R1016" s="13">
        <f>Таблица_основная[[#This Row],[Первая строка массива]]+15</f>
        <v>1025</v>
      </c>
    </row>
    <row r="1017" spans="1:27" x14ac:dyDescent="0.2">
      <c r="A1017" s="13">
        <v>3044</v>
      </c>
      <c r="B1017" s="28"/>
      <c r="C1017" s="27" t="s">
        <v>141</v>
      </c>
      <c r="D1017" s="29" t="s">
        <v>51</v>
      </c>
      <c r="E1017" s="30">
        <v>45108</v>
      </c>
      <c r="F1017" s="31"/>
      <c r="G1017" s="64"/>
      <c r="H1017" s="62" t="s">
        <v>121</v>
      </c>
      <c r="I1017" s="64"/>
      <c r="J1017" s="32" t="s">
        <v>122</v>
      </c>
      <c r="K1017" s="56"/>
      <c r="L1017" s="56" t="s">
        <v>123</v>
      </c>
      <c r="M1017" s="56"/>
      <c r="N101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17" s="32" t="str">
        <f>CONCATENATE("F","$",Таблица_основная[[#This Row],[Первая строка массива]])</f>
        <v>F$1010</v>
      </c>
      <c r="P1017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17" s="13">
        <f t="shared" si="63"/>
        <v>1010</v>
      </c>
      <c r="R1017" s="13">
        <f>Таблица_основная[[#This Row],[Первая строка массива]]+15</f>
        <v>1025</v>
      </c>
    </row>
    <row r="1018" spans="1:27" x14ac:dyDescent="0.2">
      <c r="A1018" s="13">
        <v>3045</v>
      </c>
      <c r="B1018" s="28"/>
      <c r="C1018" s="27" t="s">
        <v>142</v>
      </c>
      <c r="D1018" s="29" t="s">
        <v>51</v>
      </c>
      <c r="E1018" s="30">
        <v>45108</v>
      </c>
      <c r="F1018" s="31"/>
      <c r="G1018" s="64"/>
      <c r="H1018" s="62" t="s">
        <v>121</v>
      </c>
      <c r="I1018" s="64"/>
      <c r="J1018" s="32" t="s">
        <v>122</v>
      </c>
      <c r="K1018" s="56"/>
      <c r="L1018" s="56" t="s">
        <v>123</v>
      </c>
      <c r="M1018" s="56"/>
      <c r="N101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18" s="32" t="str">
        <f>CONCATENATE("F","$",Таблица_основная[[#This Row],[Первая строка массива]])</f>
        <v>F$1010</v>
      </c>
      <c r="P1018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18" s="13">
        <f t="shared" si="63"/>
        <v>1010</v>
      </c>
      <c r="R1018" s="13">
        <f>Таблица_основная[[#This Row],[Первая строка массива]]+15</f>
        <v>1025</v>
      </c>
    </row>
    <row r="1019" spans="1:27" x14ac:dyDescent="0.2">
      <c r="A1019" s="13">
        <v>3046</v>
      </c>
      <c r="B1019" s="28"/>
      <c r="C1019" s="27" t="s">
        <v>143</v>
      </c>
      <c r="D1019" s="29" t="s">
        <v>51</v>
      </c>
      <c r="E1019" s="30">
        <v>45108</v>
      </c>
      <c r="F1019" s="31"/>
      <c r="G1019" s="64"/>
      <c r="H1019" s="62" t="s">
        <v>121</v>
      </c>
      <c r="I1019" s="64"/>
      <c r="J1019" s="32" t="s">
        <v>122</v>
      </c>
      <c r="K1019" s="56"/>
      <c r="L1019" s="56" t="s">
        <v>123</v>
      </c>
      <c r="M1019" s="56"/>
      <c r="N101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19" s="32" t="str">
        <f>CONCATENATE("F","$",Таблица_основная[[#This Row],[Первая строка массива]])</f>
        <v>F$1010</v>
      </c>
      <c r="P1019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19" s="13">
        <f t="shared" si="63"/>
        <v>1010</v>
      </c>
      <c r="R1019" s="13">
        <f>Таблица_основная[[#This Row],[Первая строка массива]]+15</f>
        <v>1025</v>
      </c>
    </row>
    <row r="1020" spans="1:27" x14ac:dyDescent="0.2">
      <c r="A1020" s="13">
        <v>3047</v>
      </c>
      <c r="B1020" s="28"/>
      <c r="C1020" s="27" t="s">
        <v>144</v>
      </c>
      <c r="D1020" s="29" t="s">
        <v>51</v>
      </c>
      <c r="E1020" s="30">
        <v>45108</v>
      </c>
      <c r="F1020" s="31"/>
      <c r="G1020" s="64"/>
      <c r="H1020" s="62" t="s">
        <v>121</v>
      </c>
      <c r="I1020" s="64"/>
      <c r="J1020" s="32" t="s">
        <v>122</v>
      </c>
      <c r="K1020" s="56"/>
      <c r="L1020" s="56" t="s">
        <v>123</v>
      </c>
      <c r="M1020" s="56"/>
      <c r="N102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20" s="32" t="str">
        <f>CONCATENATE("F","$",Таблица_основная[[#This Row],[Первая строка массива]])</f>
        <v>F$1010</v>
      </c>
      <c r="P1020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20" s="13">
        <f t="shared" si="63"/>
        <v>1010</v>
      </c>
      <c r="R1020" s="13">
        <f>Таблица_основная[[#This Row],[Первая строка массива]]+15</f>
        <v>1025</v>
      </c>
    </row>
    <row r="1021" spans="1:27" x14ac:dyDescent="0.2">
      <c r="A1021" s="13">
        <v>3048</v>
      </c>
      <c r="B1021" s="28"/>
      <c r="C1021" s="27" t="s">
        <v>145</v>
      </c>
      <c r="D1021" s="29" t="s">
        <v>51</v>
      </c>
      <c r="E1021" s="30">
        <v>45108</v>
      </c>
      <c r="F1021" s="31"/>
      <c r="G1021" s="64"/>
      <c r="H1021" s="62" t="s">
        <v>121</v>
      </c>
      <c r="I1021" s="64"/>
      <c r="J1021" s="32" t="s">
        <v>122</v>
      </c>
      <c r="K1021" s="56"/>
      <c r="L1021" s="56" t="s">
        <v>123</v>
      </c>
      <c r="M1021" s="56"/>
      <c r="N102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21" s="32" t="str">
        <f>CONCATENATE("F","$",Таблица_основная[[#This Row],[Первая строка массива]])</f>
        <v>F$1010</v>
      </c>
      <c r="P1021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21" s="13">
        <f t="shared" si="63"/>
        <v>1010</v>
      </c>
      <c r="R1021" s="13">
        <f>Таблица_основная[[#This Row],[Первая строка массива]]+15</f>
        <v>1025</v>
      </c>
      <c r="Z1021" s="22"/>
      <c r="AA1021" s="22"/>
    </row>
    <row r="1022" spans="1:27" x14ac:dyDescent="0.2">
      <c r="A1022" s="13">
        <v>3049</v>
      </c>
      <c r="B1022" s="28"/>
      <c r="C1022" s="27" t="s">
        <v>146</v>
      </c>
      <c r="D1022" s="29" t="s">
        <v>51</v>
      </c>
      <c r="E1022" s="30">
        <v>45108</v>
      </c>
      <c r="F1022" s="31"/>
      <c r="G1022" s="64"/>
      <c r="H1022" s="62" t="s">
        <v>121</v>
      </c>
      <c r="I1022" s="64"/>
      <c r="J1022" s="32" t="s">
        <v>122</v>
      </c>
      <c r="K1022" s="56"/>
      <c r="L1022" s="56" t="s">
        <v>123</v>
      </c>
      <c r="M1022" s="56"/>
      <c r="N102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22" s="32" t="str">
        <f>CONCATENATE("F","$",Таблица_основная[[#This Row],[Первая строка массива]])</f>
        <v>F$1010</v>
      </c>
      <c r="P1022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22" s="13">
        <f t="shared" si="63"/>
        <v>1010</v>
      </c>
      <c r="R1022" s="13">
        <f>Таблица_основная[[#This Row],[Первая строка массива]]+15</f>
        <v>1025</v>
      </c>
    </row>
    <row r="1023" spans="1:27" x14ac:dyDescent="0.2">
      <c r="A1023" s="13">
        <v>3050</v>
      </c>
      <c r="B1023" s="28"/>
      <c r="C1023" s="27" t="s">
        <v>147</v>
      </c>
      <c r="D1023" s="29" t="s">
        <v>51</v>
      </c>
      <c r="E1023" s="30">
        <v>45108</v>
      </c>
      <c r="F1023" s="31"/>
      <c r="G1023" s="64"/>
      <c r="H1023" s="62" t="s">
        <v>121</v>
      </c>
      <c r="I1023" s="64"/>
      <c r="J1023" s="32" t="s">
        <v>122</v>
      </c>
      <c r="K1023" s="56"/>
      <c r="L1023" s="56" t="s">
        <v>123</v>
      </c>
      <c r="M1023" s="56"/>
      <c r="N102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23" s="32" t="str">
        <f>CONCATENATE("F","$",Таблица_основная[[#This Row],[Первая строка массива]])</f>
        <v>F$1010</v>
      </c>
      <c r="P1023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23" s="13">
        <f t="shared" si="63"/>
        <v>1010</v>
      </c>
      <c r="R1023" s="13">
        <f>Таблица_основная[[#This Row],[Первая строка массива]]+15</f>
        <v>1025</v>
      </c>
    </row>
    <row r="1024" spans="1:27" x14ac:dyDescent="0.2">
      <c r="A1024" s="13">
        <v>3051</v>
      </c>
      <c r="B1024" s="28"/>
      <c r="C1024" s="27" t="s">
        <v>148</v>
      </c>
      <c r="D1024" s="29" t="s">
        <v>51</v>
      </c>
      <c r="E1024" s="30">
        <v>45108</v>
      </c>
      <c r="F1024" s="31"/>
      <c r="G1024" s="64"/>
      <c r="H1024" s="62" t="s">
        <v>121</v>
      </c>
      <c r="I1024" s="64"/>
      <c r="J1024" s="32" t="s">
        <v>122</v>
      </c>
      <c r="K1024" s="56"/>
      <c r="L1024" s="56" t="s">
        <v>123</v>
      </c>
      <c r="M1024" s="56"/>
      <c r="N102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24" s="32" t="str">
        <f>CONCATENATE("F","$",Таблица_основная[[#This Row],[Первая строка массива]])</f>
        <v>F$1010</v>
      </c>
      <c r="P1024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24" s="13">
        <f t="shared" si="63"/>
        <v>1010</v>
      </c>
      <c r="R1024" s="13">
        <f>Таблица_основная[[#This Row],[Первая строка массива]]+15</f>
        <v>1025</v>
      </c>
    </row>
    <row r="1025" spans="1:27" x14ac:dyDescent="0.2">
      <c r="A1025" s="13">
        <v>3052</v>
      </c>
      <c r="B1025" s="28"/>
      <c r="C1025" s="27" t="s">
        <v>149</v>
      </c>
      <c r="D1025" s="29" t="s">
        <v>51</v>
      </c>
      <c r="E1025" s="30">
        <v>45108</v>
      </c>
      <c r="F1025" s="31"/>
      <c r="G1025" s="64"/>
      <c r="H1025" s="62" t="s">
        <v>121</v>
      </c>
      <c r="I1025" s="64"/>
      <c r="J1025" s="32" t="s">
        <v>122</v>
      </c>
      <c r="K1025" s="56"/>
      <c r="L1025" s="56" t="s">
        <v>123</v>
      </c>
      <c r="M1025" s="56"/>
      <c r="N102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25" s="32" t="str">
        <f>CONCATENATE("F","$",Таблица_основная[[#This Row],[Первая строка массива]])</f>
        <v>F$1010</v>
      </c>
      <c r="P1025" s="32" t="str">
        <f>CONCATENATE("F","$",Таблица_основная[[#This Row],[Первая строка массива]],":","F","$",Таблица_основная[[#This Row],[Последняя строка моссива]])</f>
        <v>F$1010:F$1025</v>
      </c>
      <c r="Q1025" s="13">
        <f t="shared" si="63"/>
        <v>1010</v>
      </c>
      <c r="R1025" s="13">
        <f>Таблица_основная[[#This Row],[Первая строка массива]]+15</f>
        <v>1025</v>
      </c>
    </row>
    <row r="1026" spans="1:27" s="22" customFormat="1" x14ac:dyDescent="0.2">
      <c r="A1026" s="93">
        <v>3081</v>
      </c>
      <c r="B1026" s="94"/>
      <c r="C1026" s="95" t="s">
        <v>134</v>
      </c>
      <c r="D1026" s="96" t="s">
        <v>50</v>
      </c>
      <c r="E1026" s="97">
        <v>45108</v>
      </c>
      <c r="F1026" s="98">
        <v>0</v>
      </c>
      <c r="G1026" s="99">
        <v>0</v>
      </c>
      <c r="H1026" s="100" t="s">
        <v>121</v>
      </c>
      <c r="I1026" s="130">
        <v>0.01</v>
      </c>
      <c r="J1026" s="101" t="s">
        <v>122</v>
      </c>
      <c r="K1026" s="102">
        <v>4</v>
      </c>
      <c r="L1026" s="102" t="s">
        <v>123</v>
      </c>
      <c r="M1026" s="102">
        <v>11</v>
      </c>
      <c r="N1026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26" s="101" t="str">
        <f>CONCATENATE("F","$",Таблица_основная[[#This Row],[Первая строка массива]])</f>
        <v>F$1026</v>
      </c>
      <c r="P1026" s="101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26" s="93">
        <f>ROW()</f>
        <v>1026</v>
      </c>
      <c r="R1026" s="13">
        <f>Таблица_основная[[#This Row],[Первая строка массива]]+15</f>
        <v>1041</v>
      </c>
      <c r="Z1026"/>
      <c r="AA1026"/>
    </row>
    <row r="1027" spans="1:27" x14ac:dyDescent="0.2">
      <c r="A1027" s="13">
        <v>3082</v>
      </c>
      <c r="B1027" s="28"/>
      <c r="C1027" s="27" t="s">
        <v>135</v>
      </c>
      <c r="D1027" s="29" t="s">
        <v>50</v>
      </c>
      <c r="E1027" s="30">
        <v>45108</v>
      </c>
      <c r="F1027" s="31">
        <v>1</v>
      </c>
      <c r="G1027" s="64">
        <v>1</v>
      </c>
      <c r="H1027" s="62" t="s">
        <v>121</v>
      </c>
      <c r="I1027" s="130">
        <v>0.01</v>
      </c>
      <c r="J1027" s="32" t="s">
        <v>122</v>
      </c>
      <c r="K1027" s="56">
        <v>4</v>
      </c>
      <c r="L1027" s="56" t="s">
        <v>123</v>
      </c>
      <c r="M1027" s="56">
        <v>11</v>
      </c>
      <c r="N102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027" s="32" t="str">
        <f>CONCATENATE("F","$",Таблица_основная[[#This Row],[Первая строка массива]])</f>
        <v>F$1026</v>
      </c>
      <c r="P1027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27" s="13">
        <f t="shared" ref="Q1027:Q1041" si="64">Q1026</f>
        <v>1026</v>
      </c>
      <c r="R1027" s="13">
        <f>Таблица_основная[[#This Row],[Первая строка массива]]+15</f>
        <v>1041</v>
      </c>
    </row>
    <row r="1028" spans="1:27" x14ac:dyDescent="0.2">
      <c r="A1028" s="13">
        <v>3083</v>
      </c>
      <c r="B1028" s="28"/>
      <c r="C1028" s="27" t="s">
        <v>136</v>
      </c>
      <c r="D1028" s="29" t="s">
        <v>50</v>
      </c>
      <c r="E1028" s="30">
        <v>45108</v>
      </c>
      <c r="F1028" s="31">
        <v>0</v>
      </c>
      <c r="G1028" s="64">
        <v>0</v>
      </c>
      <c r="H1028" s="62" t="s">
        <v>121</v>
      </c>
      <c r="I1028" s="130">
        <v>0.01</v>
      </c>
      <c r="J1028" s="32" t="s">
        <v>122</v>
      </c>
      <c r="K1028" s="56">
        <v>4</v>
      </c>
      <c r="L1028" s="56" t="s">
        <v>123</v>
      </c>
      <c r="M1028" s="56">
        <v>11</v>
      </c>
      <c r="N102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28" s="32" t="str">
        <f>CONCATENATE("F","$",Таблица_основная[[#This Row],[Первая строка массива]])</f>
        <v>F$1026</v>
      </c>
      <c r="P1028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28" s="13">
        <f t="shared" si="64"/>
        <v>1026</v>
      </c>
      <c r="R1028" s="13">
        <f>Таблица_основная[[#This Row],[Первая строка массива]]+15</f>
        <v>1041</v>
      </c>
    </row>
    <row r="1029" spans="1:27" x14ac:dyDescent="0.2">
      <c r="A1029" s="13">
        <v>3084</v>
      </c>
      <c r="B1029" s="28"/>
      <c r="C1029" s="27" t="s">
        <v>137</v>
      </c>
      <c r="D1029" s="29" t="s">
        <v>50</v>
      </c>
      <c r="E1029" s="30">
        <v>45108</v>
      </c>
      <c r="F1029" s="31">
        <v>0</v>
      </c>
      <c r="G1029" s="64">
        <v>0</v>
      </c>
      <c r="H1029" s="62" t="s">
        <v>121</v>
      </c>
      <c r="I1029" s="130">
        <v>0.01</v>
      </c>
      <c r="J1029" s="32" t="s">
        <v>122</v>
      </c>
      <c r="K1029" s="56">
        <v>4</v>
      </c>
      <c r="L1029" s="56" t="s">
        <v>123</v>
      </c>
      <c r="M1029" s="56">
        <v>11</v>
      </c>
      <c r="N102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29" s="32" t="str">
        <f>CONCATENATE("F","$",Таблица_основная[[#This Row],[Первая строка массива]])</f>
        <v>F$1026</v>
      </c>
      <c r="P1029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29" s="13">
        <f t="shared" si="64"/>
        <v>1026</v>
      </c>
      <c r="R1029" s="13">
        <f>Таблица_основная[[#This Row],[Первая строка массива]]+15</f>
        <v>1041</v>
      </c>
    </row>
    <row r="1030" spans="1:27" x14ac:dyDescent="0.2">
      <c r="A1030" s="13">
        <v>3085</v>
      </c>
      <c r="B1030" s="28"/>
      <c r="C1030" s="27" t="s">
        <v>138</v>
      </c>
      <c r="D1030" s="29" t="s">
        <v>50</v>
      </c>
      <c r="E1030" s="30">
        <v>45108</v>
      </c>
      <c r="F1030" s="31">
        <v>0</v>
      </c>
      <c r="G1030" s="64">
        <v>0</v>
      </c>
      <c r="H1030" s="62" t="s">
        <v>121</v>
      </c>
      <c r="I1030" s="130">
        <v>0.01</v>
      </c>
      <c r="J1030" s="32" t="s">
        <v>122</v>
      </c>
      <c r="K1030" s="56">
        <v>4</v>
      </c>
      <c r="L1030" s="56" t="s">
        <v>123</v>
      </c>
      <c r="M1030" s="56">
        <v>11</v>
      </c>
      <c r="N103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30" s="32" t="str">
        <f>CONCATENATE("F","$",Таблица_основная[[#This Row],[Первая строка массива]])</f>
        <v>F$1026</v>
      </c>
      <c r="P1030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30" s="13">
        <f t="shared" si="64"/>
        <v>1026</v>
      </c>
      <c r="R1030" s="13">
        <f>Таблица_основная[[#This Row],[Первая строка массива]]+15</f>
        <v>1041</v>
      </c>
    </row>
    <row r="1031" spans="1:27" x14ac:dyDescent="0.2">
      <c r="A1031" s="13">
        <v>3086</v>
      </c>
      <c r="B1031" s="28"/>
      <c r="C1031" s="27" t="s">
        <v>139</v>
      </c>
      <c r="D1031" s="29" t="s">
        <v>50</v>
      </c>
      <c r="E1031" s="30">
        <v>45108</v>
      </c>
      <c r="F1031" s="31">
        <v>0</v>
      </c>
      <c r="G1031" s="64">
        <v>0</v>
      </c>
      <c r="H1031" s="62" t="s">
        <v>121</v>
      </c>
      <c r="I1031" s="130">
        <v>0.01</v>
      </c>
      <c r="J1031" s="32" t="s">
        <v>122</v>
      </c>
      <c r="K1031" s="56">
        <v>4</v>
      </c>
      <c r="L1031" s="56" t="s">
        <v>123</v>
      </c>
      <c r="M1031" s="56">
        <v>11</v>
      </c>
      <c r="N103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31" s="32" t="str">
        <f>CONCATENATE("F","$",Таблица_основная[[#This Row],[Первая строка массива]])</f>
        <v>F$1026</v>
      </c>
      <c r="P1031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31" s="13">
        <f t="shared" si="64"/>
        <v>1026</v>
      </c>
      <c r="R1031" s="13">
        <f>Таблица_основная[[#This Row],[Первая строка массива]]+15</f>
        <v>1041</v>
      </c>
    </row>
    <row r="1032" spans="1:27" x14ac:dyDescent="0.2">
      <c r="A1032" s="13">
        <v>3087</v>
      </c>
      <c r="B1032" s="28"/>
      <c r="C1032" s="27" t="s">
        <v>140</v>
      </c>
      <c r="D1032" s="29" t="s">
        <v>50</v>
      </c>
      <c r="E1032" s="30">
        <v>45108</v>
      </c>
      <c r="F1032" s="31">
        <v>0</v>
      </c>
      <c r="G1032" s="64">
        <v>0</v>
      </c>
      <c r="H1032" s="62" t="s">
        <v>121</v>
      </c>
      <c r="I1032" s="130">
        <v>0.01</v>
      </c>
      <c r="J1032" s="32" t="s">
        <v>122</v>
      </c>
      <c r="K1032" s="56">
        <v>4</v>
      </c>
      <c r="L1032" s="56" t="s">
        <v>123</v>
      </c>
      <c r="M1032" s="56">
        <v>11</v>
      </c>
      <c r="N103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32" s="32" t="str">
        <f>CONCATENATE("F","$",Таблица_основная[[#This Row],[Первая строка массива]])</f>
        <v>F$1026</v>
      </c>
      <c r="P1032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32" s="13">
        <f t="shared" si="64"/>
        <v>1026</v>
      </c>
      <c r="R1032" s="13">
        <f>Таблица_основная[[#This Row],[Первая строка массива]]+15</f>
        <v>1041</v>
      </c>
    </row>
    <row r="1033" spans="1:27" x14ac:dyDescent="0.2">
      <c r="A1033" s="13">
        <v>3088</v>
      </c>
      <c r="B1033" s="28"/>
      <c r="C1033" s="27" t="s">
        <v>141</v>
      </c>
      <c r="D1033" s="29" t="s">
        <v>50</v>
      </c>
      <c r="E1033" s="30">
        <v>45108</v>
      </c>
      <c r="F1033" s="31">
        <v>0</v>
      </c>
      <c r="G1033" s="64">
        <v>0</v>
      </c>
      <c r="H1033" s="62" t="s">
        <v>121</v>
      </c>
      <c r="I1033" s="130">
        <v>0.01</v>
      </c>
      <c r="J1033" s="32" t="s">
        <v>122</v>
      </c>
      <c r="K1033" s="56">
        <v>4</v>
      </c>
      <c r="L1033" s="56" t="s">
        <v>123</v>
      </c>
      <c r="M1033" s="56">
        <v>11</v>
      </c>
      <c r="N103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33" s="32" t="str">
        <f>CONCATENATE("F","$",Таблица_основная[[#This Row],[Первая строка массива]])</f>
        <v>F$1026</v>
      </c>
      <c r="P1033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33" s="13">
        <f t="shared" si="64"/>
        <v>1026</v>
      </c>
      <c r="R1033" s="13">
        <f>Таблица_основная[[#This Row],[Первая строка массива]]+15</f>
        <v>1041</v>
      </c>
    </row>
    <row r="1034" spans="1:27" x14ac:dyDescent="0.2">
      <c r="A1034" s="13">
        <v>3089</v>
      </c>
      <c r="B1034" s="28"/>
      <c r="C1034" s="27" t="s">
        <v>142</v>
      </c>
      <c r="D1034" s="29" t="s">
        <v>50</v>
      </c>
      <c r="E1034" s="30">
        <v>45108</v>
      </c>
      <c r="F1034" s="31">
        <v>0</v>
      </c>
      <c r="G1034" s="64">
        <v>0</v>
      </c>
      <c r="H1034" s="62" t="s">
        <v>121</v>
      </c>
      <c r="I1034" s="130">
        <v>0.01</v>
      </c>
      <c r="J1034" s="32" t="s">
        <v>122</v>
      </c>
      <c r="K1034" s="56">
        <v>4</v>
      </c>
      <c r="L1034" s="56" t="s">
        <v>123</v>
      </c>
      <c r="M1034" s="56">
        <v>11</v>
      </c>
      <c r="N103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34" s="32" t="str">
        <f>CONCATENATE("F","$",Таблица_основная[[#This Row],[Первая строка массива]])</f>
        <v>F$1026</v>
      </c>
      <c r="P1034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34" s="13">
        <f t="shared" si="64"/>
        <v>1026</v>
      </c>
      <c r="R1034" s="13">
        <f>Таблица_основная[[#This Row],[Первая строка массива]]+15</f>
        <v>1041</v>
      </c>
    </row>
    <row r="1035" spans="1:27" x14ac:dyDescent="0.2">
      <c r="A1035" s="13">
        <v>3090</v>
      </c>
      <c r="B1035" s="28"/>
      <c r="C1035" s="27" t="s">
        <v>143</v>
      </c>
      <c r="D1035" s="29" t="s">
        <v>50</v>
      </c>
      <c r="E1035" s="30">
        <v>45108</v>
      </c>
      <c r="F1035" s="31">
        <v>0</v>
      </c>
      <c r="G1035" s="64">
        <v>0</v>
      </c>
      <c r="H1035" s="62" t="s">
        <v>121</v>
      </c>
      <c r="I1035" s="130">
        <v>0.01</v>
      </c>
      <c r="J1035" s="32" t="s">
        <v>122</v>
      </c>
      <c r="K1035" s="56">
        <v>4</v>
      </c>
      <c r="L1035" s="56" t="s">
        <v>123</v>
      </c>
      <c r="M1035" s="56">
        <v>11</v>
      </c>
      <c r="N103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35" s="32" t="str">
        <f>CONCATENATE("F","$",Таблица_основная[[#This Row],[Первая строка массива]])</f>
        <v>F$1026</v>
      </c>
      <c r="P1035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35" s="13">
        <f t="shared" si="64"/>
        <v>1026</v>
      </c>
      <c r="R1035" s="13">
        <f>Таблица_основная[[#This Row],[Первая строка массива]]+15</f>
        <v>1041</v>
      </c>
    </row>
    <row r="1036" spans="1:27" x14ac:dyDescent="0.2">
      <c r="A1036" s="13">
        <v>3091</v>
      </c>
      <c r="B1036" s="28"/>
      <c r="C1036" s="27" t="s">
        <v>144</v>
      </c>
      <c r="D1036" s="29" t="s">
        <v>50</v>
      </c>
      <c r="E1036" s="30">
        <v>45108</v>
      </c>
      <c r="F1036" s="31">
        <v>0</v>
      </c>
      <c r="G1036" s="64">
        <v>0</v>
      </c>
      <c r="H1036" s="62" t="s">
        <v>121</v>
      </c>
      <c r="I1036" s="130">
        <v>0.01</v>
      </c>
      <c r="J1036" s="32" t="s">
        <v>122</v>
      </c>
      <c r="K1036" s="56">
        <v>4</v>
      </c>
      <c r="L1036" s="56" t="s">
        <v>123</v>
      </c>
      <c r="M1036" s="56">
        <v>11</v>
      </c>
      <c r="N103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36" s="32" t="str">
        <f>CONCATENATE("F","$",Таблица_основная[[#This Row],[Первая строка массива]])</f>
        <v>F$1026</v>
      </c>
      <c r="P1036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36" s="13">
        <f t="shared" si="64"/>
        <v>1026</v>
      </c>
      <c r="R1036" s="13">
        <f>Таблица_основная[[#This Row],[Первая строка массива]]+15</f>
        <v>1041</v>
      </c>
    </row>
    <row r="1037" spans="1:27" x14ac:dyDescent="0.2">
      <c r="A1037" s="13">
        <v>3092</v>
      </c>
      <c r="B1037" s="28"/>
      <c r="C1037" s="27" t="s">
        <v>145</v>
      </c>
      <c r="D1037" s="29" t="s">
        <v>50</v>
      </c>
      <c r="E1037" s="30">
        <v>45108</v>
      </c>
      <c r="F1037" s="31">
        <v>0</v>
      </c>
      <c r="G1037" s="64">
        <v>0</v>
      </c>
      <c r="H1037" s="62" t="s">
        <v>121</v>
      </c>
      <c r="I1037" s="130">
        <v>0.01</v>
      </c>
      <c r="J1037" s="32" t="s">
        <v>122</v>
      </c>
      <c r="K1037" s="56">
        <v>4</v>
      </c>
      <c r="L1037" s="56" t="s">
        <v>123</v>
      </c>
      <c r="M1037" s="56">
        <v>11</v>
      </c>
      <c r="N103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37" s="32" t="str">
        <f>CONCATENATE("F","$",Таблица_основная[[#This Row],[Первая строка массива]])</f>
        <v>F$1026</v>
      </c>
      <c r="P1037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37" s="13">
        <f t="shared" si="64"/>
        <v>1026</v>
      </c>
      <c r="R1037" s="13">
        <f>Таблица_основная[[#This Row],[Первая строка массива]]+15</f>
        <v>1041</v>
      </c>
      <c r="Z1037" s="22"/>
      <c r="AA1037" s="22"/>
    </row>
    <row r="1038" spans="1:27" x14ac:dyDescent="0.2">
      <c r="A1038" s="13">
        <v>3093</v>
      </c>
      <c r="B1038" s="28"/>
      <c r="C1038" s="27" t="s">
        <v>146</v>
      </c>
      <c r="D1038" s="29" t="s">
        <v>50</v>
      </c>
      <c r="E1038" s="30">
        <v>45108</v>
      </c>
      <c r="F1038" s="31">
        <v>0</v>
      </c>
      <c r="G1038" s="64">
        <v>0</v>
      </c>
      <c r="H1038" s="62" t="s">
        <v>121</v>
      </c>
      <c r="I1038" s="130">
        <v>0.01</v>
      </c>
      <c r="J1038" s="32" t="s">
        <v>122</v>
      </c>
      <c r="K1038" s="56">
        <v>4</v>
      </c>
      <c r="L1038" s="56" t="s">
        <v>123</v>
      </c>
      <c r="M1038" s="56">
        <v>11</v>
      </c>
      <c r="N103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38" s="32" t="str">
        <f>CONCATENATE("F","$",Таблица_основная[[#This Row],[Первая строка массива]])</f>
        <v>F$1026</v>
      </c>
      <c r="P1038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38" s="13">
        <f t="shared" si="64"/>
        <v>1026</v>
      </c>
      <c r="R1038" s="13">
        <f>Таблица_основная[[#This Row],[Первая строка массива]]+15</f>
        <v>1041</v>
      </c>
    </row>
    <row r="1039" spans="1:27" x14ac:dyDescent="0.2">
      <c r="A1039" s="13">
        <v>3094</v>
      </c>
      <c r="B1039" s="28"/>
      <c r="C1039" s="27" t="s">
        <v>147</v>
      </c>
      <c r="D1039" s="29" t="s">
        <v>50</v>
      </c>
      <c r="E1039" s="30">
        <v>45108</v>
      </c>
      <c r="F1039" s="31">
        <v>0</v>
      </c>
      <c r="G1039" s="64">
        <v>0</v>
      </c>
      <c r="H1039" s="62" t="s">
        <v>121</v>
      </c>
      <c r="I1039" s="130">
        <v>0.01</v>
      </c>
      <c r="J1039" s="32" t="s">
        <v>122</v>
      </c>
      <c r="K1039" s="56">
        <v>4</v>
      </c>
      <c r="L1039" s="56" t="s">
        <v>123</v>
      </c>
      <c r="M1039" s="56">
        <v>11</v>
      </c>
      <c r="N103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39" s="32" t="str">
        <f>CONCATENATE("F","$",Таблица_основная[[#This Row],[Первая строка массива]])</f>
        <v>F$1026</v>
      </c>
      <c r="P1039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39" s="13">
        <f t="shared" si="64"/>
        <v>1026</v>
      </c>
      <c r="R1039" s="13">
        <f>Таблица_основная[[#This Row],[Первая строка массива]]+15</f>
        <v>1041</v>
      </c>
    </row>
    <row r="1040" spans="1:27" x14ac:dyDescent="0.2">
      <c r="A1040" s="13">
        <v>3095</v>
      </c>
      <c r="B1040" s="28"/>
      <c r="C1040" s="27" t="s">
        <v>148</v>
      </c>
      <c r="D1040" s="29" t="s">
        <v>50</v>
      </c>
      <c r="E1040" s="30">
        <v>45108</v>
      </c>
      <c r="F1040" s="31">
        <v>0</v>
      </c>
      <c r="G1040" s="64">
        <v>0</v>
      </c>
      <c r="H1040" s="62" t="s">
        <v>121</v>
      </c>
      <c r="I1040" s="130">
        <v>0.01</v>
      </c>
      <c r="J1040" s="32" t="s">
        <v>122</v>
      </c>
      <c r="K1040" s="56">
        <v>4</v>
      </c>
      <c r="L1040" s="56" t="s">
        <v>123</v>
      </c>
      <c r="M1040" s="56">
        <v>11</v>
      </c>
      <c r="N104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40" s="32" t="str">
        <f>CONCATENATE("F","$",Таблица_основная[[#This Row],[Первая строка массива]])</f>
        <v>F$1026</v>
      </c>
      <c r="P1040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40" s="13">
        <f t="shared" si="64"/>
        <v>1026</v>
      </c>
      <c r="R1040" s="13">
        <f>Таблица_основная[[#This Row],[Первая строка массива]]+15</f>
        <v>1041</v>
      </c>
    </row>
    <row r="1041" spans="1:27" x14ac:dyDescent="0.2">
      <c r="A1041" s="13">
        <v>3096</v>
      </c>
      <c r="B1041" s="28"/>
      <c r="C1041" s="27" t="s">
        <v>149</v>
      </c>
      <c r="D1041" s="29" t="s">
        <v>50</v>
      </c>
      <c r="E1041" s="30">
        <v>45108</v>
      </c>
      <c r="F1041" s="31">
        <v>0</v>
      </c>
      <c r="G1041" s="64">
        <v>0</v>
      </c>
      <c r="H1041" s="62" t="s">
        <v>121</v>
      </c>
      <c r="I1041" s="130">
        <v>0.01</v>
      </c>
      <c r="J1041" s="32" t="s">
        <v>122</v>
      </c>
      <c r="K1041" s="56">
        <v>4</v>
      </c>
      <c r="L1041" s="56" t="s">
        <v>123</v>
      </c>
      <c r="M1041" s="56">
        <v>11</v>
      </c>
      <c r="N104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41" s="32" t="str">
        <f>CONCATENATE("F","$",Таблица_основная[[#This Row],[Первая строка массива]])</f>
        <v>F$1026</v>
      </c>
      <c r="P1041" s="32" t="str">
        <f>CONCATENATE("F","$",Таблица_основная[[#This Row],[Первая строка массива]],":","F","$",Таблица_основная[[#This Row],[Последняя строка моссива]])</f>
        <v>F$1026:F$1041</v>
      </c>
      <c r="Q1041" s="13">
        <f t="shared" si="64"/>
        <v>1026</v>
      </c>
      <c r="R1041" s="13">
        <f>Таблица_основная[[#This Row],[Первая строка массива]]+15</f>
        <v>1041</v>
      </c>
    </row>
    <row r="1042" spans="1:27" s="22" customFormat="1" x14ac:dyDescent="0.2">
      <c r="A1042" s="93">
        <v>3125</v>
      </c>
      <c r="B1042" s="94"/>
      <c r="C1042" s="95" t="s">
        <v>134</v>
      </c>
      <c r="D1042" s="96" t="s">
        <v>104</v>
      </c>
      <c r="E1042" s="97">
        <v>45108</v>
      </c>
      <c r="F1042" s="103"/>
      <c r="G1042" s="64"/>
      <c r="H1042" s="100" t="s">
        <v>121</v>
      </c>
      <c r="I1042" s="98"/>
      <c r="J1042" s="101" t="s">
        <v>122</v>
      </c>
      <c r="K1042" s="102"/>
      <c r="L1042" s="102" t="s">
        <v>123</v>
      </c>
      <c r="M1042" s="102"/>
      <c r="N1042" s="99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42" s="101" t="str">
        <f>CONCATENATE("F","$",Таблица_основная[[#This Row],[Первая строка массива]])</f>
        <v>F$1042</v>
      </c>
      <c r="P1042" s="101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42" s="93">
        <f>ROW()</f>
        <v>1042</v>
      </c>
      <c r="R1042" s="13">
        <f>Таблица_основная[[#This Row],[Первая строка массива]]+15</f>
        <v>1057</v>
      </c>
      <c r="Z1042"/>
      <c r="AA1042"/>
    </row>
    <row r="1043" spans="1:27" x14ac:dyDescent="0.2">
      <c r="A1043" s="13">
        <v>3126</v>
      </c>
      <c r="B1043" s="28"/>
      <c r="C1043" s="27" t="s">
        <v>135</v>
      </c>
      <c r="D1043" s="29" t="s">
        <v>104</v>
      </c>
      <c r="E1043" s="30">
        <v>45108</v>
      </c>
      <c r="F1043" s="38"/>
      <c r="G1043" s="64"/>
      <c r="H1043" s="62" t="s">
        <v>121</v>
      </c>
      <c r="I1043" s="31"/>
      <c r="J1043" s="32" t="s">
        <v>122</v>
      </c>
      <c r="K1043" s="56"/>
      <c r="L1043" s="56" t="s">
        <v>123</v>
      </c>
      <c r="M1043" s="56"/>
      <c r="N104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43" s="32" t="str">
        <f>CONCATENATE("F","$",Таблица_основная[[#This Row],[Первая строка массива]])</f>
        <v>F$1042</v>
      </c>
      <c r="P1043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43" s="13">
        <f t="shared" ref="Q1043:Q1057" si="65">Q1042</f>
        <v>1042</v>
      </c>
      <c r="R1043" s="13">
        <f>Таблица_основная[[#This Row],[Первая строка массива]]+15</f>
        <v>1057</v>
      </c>
    </row>
    <row r="1044" spans="1:27" x14ac:dyDescent="0.2">
      <c r="A1044" s="13">
        <v>3127</v>
      </c>
      <c r="B1044" s="28"/>
      <c r="C1044" s="27" t="s">
        <v>136</v>
      </c>
      <c r="D1044" s="29" t="s">
        <v>104</v>
      </c>
      <c r="E1044" s="30">
        <v>45108</v>
      </c>
      <c r="F1044" s="38"/>
      <c r="G1044" s="64"/>
      <c r="H1044" s="62" t="s">
        <v>121</v>
      </c>
      <c r="I1044" s="31"/>
      <c r="J1044" s="32" t="s">
        <v>122</v>
      </c>
      <c r="K1044" s="56"/>
      <c r="L1044" s="56" t="s">
        <v>123</v>
      </c>
      <c r="M1044" s="56"/>
      <c r="N104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44" s="32" t="str">
        <f>CONCATENATE("F","$",Таблица_основная[[#This Row],[Первая строка массива]])</f>
        <v>F$1042</v>
      </c>
      <c r="P1044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44" s="13">
        <f t="shared" si="65"/>
        <v>1042</v>
      </c>
      <c r="R1044" s="13">
        <f>Таблица_основная[[#This Row],[Первая строка массива]]+15</f>
        <v>1057</v>
      </c>
    </row>
    <row r="1045" spans="1:27" x14ac:dyDescent="0.2">
      <c r="A1045" s="13">
        <v>3128</v>
      </c>
      <c r="B1045" s="28"/>
      <c r="C1045" s="27" t="s">
        <v>137</v>
      </c>
      <c r="D1045" s="29" t="s">
        <v>104</v>
      </c>
      <c r="E1045" s="30">
        <v>45108</v>
      </c>
      <c r="F1045" s="38"/>
      <c r="G1045" s="64"/>
      <c r="H1045" s="62" t="s">
        <v>121</v>
      </c>
      <c r="I1045" s="31"/>
      <c r="J1045" s="32" t="s">
        <v>122</v>
      </c>
      <c r="K1045" s="56"/>
      <c r="L1045" s="56" t="s">
        <v>123</v>
      </c>
      <c r="M1045" s="56"/>
      <c r="N104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45" s="32" t="str">
        <f>CONCATENATE("F","$",Таблица_основная[[#This Row],[Первая строка массива]])</f>
        <v>F$1042</v>
      </c>
      <c r="P1045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45" s="13">
        <f t="shared" si="65"/>
        <v>1042</v>
      </c>
      <c r="R1045" s="13">
        <f>Таблица_основная[[#This Row],[Первая строка массива]]+15</f>
        <v>1057</v>
      </c>
    </row>
    <row r="1046" spans="1:27" x14ac:dyDescent="0.2">
      <c r="A1046" s="13">
        <v>3129</v>
      </c>
      <c r="B1046" s="28"/>
      <c r="C1046" s="27" t="s">
        <v>138</v>
      </c>
      <c r="D1046" s="29" t="s">
        <v>104</v>
      </c>
      <c r="E1046" s="30">
        <v>45108</v>
      </c>
      <c r="F1046" s="38"/>
      <c r="G1046" s="64"/>
      <c r="H1046" s="62" t="s">
        <v>121</v>
      </c>
      <c r="I1046" s="31"/>
      <c r="J1046" s="32" t="s">
        <v>122</v>
      </c>
      <c r="K1046" s="56"/>
      <c r="L1046" s="56" t="s">
        <v>123</v>
      </c>
      <c r="M1046" s="56"/>
      <c r="N104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46" s="32" t="str">
        <f>CONCATENATE("F","$",Таблица_основная[[#This Row],[Первая строка массива]])</f>
        <v>F$1042</v>
      </c>
      <c r="P1046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46" s="13">
        <f t="shared" si="65"/>
        <v>1042</v>
      </c>
      <c r="R1046" s="13">
        <f>Таблица_основная[[#This Row],[Первая строка массива]]+15</f>
        <v>1057</v>
      </c>
    </row>
    <row r="1047" spans="1:27" x14ac:dyDescent="0.2">
      <c r="A1047" s="13">
        <v>3130</v>
      </c>
      <c r="B1047" s="28"/>
      <c r="C1047" s="27" t="s">
        <v>139</v>
      </c>
      <c r="D1047" s="29" t="s">
        <v>104</v>
      </c>
      <c r="E1047" s="30">
        <v>45108</v>
      </c>
      <c r="F1047" s="38"/>
      <c r="G1047" s="64"/>
      <c r="H1047" s="62" t="s">
        <v>121</v>
      </c>
      <c r="I1047" s="31"/>
      <c r="J1047" s="32" t="s">
        <v>122</v>
      </c>
      <c r="K1047" s="56"/>
      <c r="L1047" s="56" t="s">
        <v>123</v>
      </c>
      <c r="M1047" s="56"/>
      <c r="N104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47" s="32" t="str">
        <f>CONCATENATE("F","$",Таблица_основная[[#This Row],[Первая строка массива]])</f>
        <v>F$1042</v>
      </c>
      <c r="P1047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47" s="13">
        <f t="shared" si="65"/>
        <v>1042</v>
      </c>
      <c r="R1047" s="13">
        <f>Таблица_основная[[#This Row],[Первая строка массива]]+15</f>
        <v>1057</v>
      </c>
    </row>
    <row r="1048" spans="1:27" x14ac:dyDescent="0.2">
      <c r="A1048" s="13">
        <v>3131</v>
      </c>
      <c r="B1048" s="28"/>
      <c r="C1048" s="27" t="s">
        <v>140</v>
      </c>
      <c r="D1048" s="29" t="s">
        <v>104</v>
      </c>
      <c r="E1048" s="30">
        <v>45108</v>
      </c>
      <c r="F1048" s="38"/>
      <c r="G1048" s="64"/>
      <c r="H1048" s="62" t="s">
        <v>121</v>
      </c>
      <c r="I1048" s="31"/>
      <c r="J1048" s="32" t="s">
        <v>122</v>
      </c>
      <c r="K1048" s="56"/>
      <c r="L1048" s="56" t="s">
        <v>123</v>
      </c>
      <c r="M1048" s="56"/>
      <c r="N104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48" s="32" t="str">
        <f>CONCATENATE("F","$",Таблица_основная[[#This Row],[Первая строка массива]])</f>
        <v>F$1042</v>
      </c>
      <c r="P1048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48" s="13">
        <f t="shared" si="65"/>
        <v>1042</v>
      </c>
      <c r="R1048" s="13">
        <f>Таблица_основная[[#This Row],[Первая строка массива]]+15</f>
        <v>1057</v>
      </c>
    </row>
    <row r="1049" spans="1:27" x14ac:dyDescent="0.2">
      <c r="A1049" s="13">
        <v>3132</v>
      </c>
      <c r="B1049" s="28"/>
      <c r="C1049" s="27" t="s">
        <v>141</v>
      </c>
      <c r="D1049" s="29" t="s">
        <v>104</v>
      </c>
      <c r="E1049" s="30">
        <v>45108</v>
      </c>
      <c r="F1049" s="38"/>
      <c r="G1049" s="64"/>
      <c r="H1049" s="62" t="s">
        <v>121</v>
      </c>
      <c r="I1049" s="31"/>
      <c r="J1049" s="32" t="s">
        <v>122</v>
      </c>
      <c r="K1049" s="56"/>
      <c r="L1049" s="56" t="s">
        <v>123</v>
      </c>
      <c r="M1049" s="56"/>
      <c r="N104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49" s="32" t="str">
        <f>CONCATENATE("F","$",Таблица_основная[[#This Row],[Первая строка массива]])</f>
        <v>F$1042</v>
      </c>
      <c r="P1049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49" s="13">
        <f t="shared" si="65"/>
        <v>1042</v>
      </c>
      <c r="R1049" s="13">
        <f>Таблица_основная[[#This Row],[Первая строка массива]]+15</f>
        <v>1057</v>
      </c>
    </row>
    <row r="1050" spans="1:27" x14ac:dyDescent="0.2">
      <c r="A1050" s="13">
        <v>3133</v>
      </c>
      <c r="B1050" s="28"/>
      <c r="C1050" s="27" t="s">
        <v>142</v>
      </c>
      <c r="D1050" s="29" t="s">
        <v>104</v>
      </c>
      <c r="E1050" s="30">
        <v>45108</v>
      </c>
      <c r="F1050" s="38"/>
      <c r="G1050" s="64"/>
      <c r="H1050" s="62" t="s">
        <v>121</v>
      </c>
      <c r="I1050" s="31"/>
      <c r="J1050" s="32" t="s">
        <v>122</v>
      </c>
      <c r="K1050" s="56"/>
      <c r="L1050" s="56" t="s">
        <v>123</v>
      </c>
      <c r="M1050" s="56"/>
      <c r="N105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50" s="32" t="str">
        <f>CONCATENATE("F","$",Таблица_основная[[#This Row],[Первая строка массива]])</f>
        <v>F$1042</v>
      </c>
      <c r="P1050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50" s="13">
        <f t="shared" si="65"/>
        <v>1042</v>
      </c>
      <c r="R1050" s="13">
        <f>Таблица_основная[[#This Row],[Первая строка массива]]+15</f>
        <v>1057</v>
      </c>
    </row>
    <row r="1051" spans="1:27" x14ac:dyDescent="0.2">
      <c r="A1051" s="13">
        <v>3134</v>
      </c>
      <c r="B1051" s="28"/>
      <c r="C1051" s="27" t="s">
        <v>143</v>
      </c>
      <c r="D1051" s="29" t="s">
        <v>104</v>
      </c>
      <c r="E1051" s="30">
        <v>45108</v>
      </c>
      <c r="F1051" s="38"/>
      <c r="G1051" s="64"/>
      <c r="H1051" s="62" t="s">
        <v>121</v>
      </c>
      <c r="I1051" s="31"/>
      <c r="J1051" s="32" t="s">
        <v>122</v>
      </c>
      <c r="K1051" s="56"/>
      <c r="L1051" s="56" t="s">
        <v>123</v>
      </c>
      <c r="M1051" s="56"/>
      <c r="N105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51" s="32" t="str">
        <f>CONCATENATE("F","$",Таблица_основная[[#This Row],[Первая строка массива]])</f>
        <v>F$1042</v>
      </c>
      <c r="P1051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51" s="13">
        <f t="shared" si="65"/>
        <v>1042</v>
      </c>
      <c r="R1051" s="13">
        <f>Таблица_основная[[#This Row],[Первая строка массива]]+15</f>
        <v>1057</v>
      </c>
    </row>
    <row r="1052" spans="1:27" x14ac:dyDescent="0.2">
      <c r="A1052" s="13">
        <v>3135</v>
      </c>
      <c r="B1052" s="28"/>
      <c r="C1052" s="27" t="s">
        <v>144</v>
      </c>
      <c r="D1052" s="29" t="s">
        <v>104</v>
      </c>
      <c r="E1052" s="30">
        <v>45108</v>
      </c>
      <c r="F1052" s="38"/>
      <c r="G1052" s="64"/>
      <c r="H1052" s="62" t="s">
        <v>121</v>
      </c>
      <c r="I1052" s="31"/>
      <c r="J1052" s="32" t="s">
        <v>122</v>
      </c>
      <c r="K1052" s="56"/>
      <c r="L1052" s="56" t="s">
        <v>123</v>
      </c>
      <c r="M1052" s="56"/>
      <c r="N105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52" s="32" t="str">
        <f>CONCATENATE("F","$",Таблица_основная[[#This Row],[Первая строка массива]])</f>
        <v>F$1042</v>
      </c>
      <c r="P1052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52" s="13">
        <f t="shared" si="65"/>
        <v>1042</v>
      </c>
      <c r="R1052" s="13">
        <f>Таблица_основная[[#This Row],[Первая строка массива]]+15</f>
        <v>1057</v>
      </c>
    </row>
    <row r="1053" spans="1:27" x14ac:dyDescent="0.2">
      <c r="A1053" s="13">
        <v>3136</v>
      </c>
      <c r="B1053" s="28"/>
      <c r="C1053" s="27" t="s">
        <v>145</v>
      </c>
      <c r="D1053" s="29" t="s">
        <v>104</v>
      </c>
      <c r="E1053" s="30">
        <v>45108</v>
      </c>
      <c r="F1053" s="38"/>
      <c r="G1053" s="64"/>
      <c r="H1053" s="62" t="s">
        <v>121</v>
      </c>
      <c r="I1053" s="31"/>
      <c r="J1053" s="32" t="s">
        <v>122</v>
      </c>
      <c r="K1053" s="56"/>
      <c r="L1053" s="56" t="s">
        <v>123</v>
      </c>
      <c r="M1053" s="56"/>
      <c r="N105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53" s="32" t="str">
        <f>CONCATENATE("F","$",Таблица_основная[[#This Row],[Первая строка массива]])</f>
        <v>F$1042</v>
      </c>
      <c r="P1053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53" s="13">
        <f t="shared" si="65"/>
        <v>1042</v>
      </c>
      <c r="R1053" s="13">
        <f>Таблица_основная[[#This Row],[Первая строка массива]]+15</f>
        <v>1057</v>
      </c>
      <c r="Z1053" s="22"/>
      <c r="AA1053" s="22"/>
    </row>
    <row r="1054" spans="1:27" x14ac:dyDescent="0.2">
      <c r="A1054" s="13">
        <v>3137</v>
      </c>
      <c r="B1054" s="28"/>
      <c r="C1054" s="27" t="s">
        <v>146</v>
      </c>
      <c r="D1054" s="29" t="s">
        <v>104</v>
      </c>
      <c r="E1054" s="30">
        <v>45108</v>
      </c>
      <c r="F1054" s="38"/>
      <c r="G1054" s="64"/>
      <c r="H1054" s="62" t="s">
        <v>121</v>
      </c>
      <c r="I1054" s="31"/>
      <c r="J1054" s="32" t="s">
        <v>122</v>
      </c>
      <c r="K1054" s="56"/>
      <c r="L1054" s="56" t="s">
        <v>123</v>
      </c>
      <c r="M1054" s="56"/>
      <c r="N105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54" s="32" t="str">
        <f>CONCATENATE("F","$",Таблица_основная[[#This Row],[Первая строка массива]])</f>
        <v>F$1042</v>
      </c>
      <c r="P1054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54" s="13">
        <f t="shared" si="65"/>
        <v>1042</v>
      </c>
      <c r="R1054" s="13">
        <f>Таблица_основная[[#This Row],[Первая строка массива]]+15</f>
        <v>1057</v>
      </c>
    </row>
    <row r="1055" spans="1:27" x14ac:dyDescent="0.2">
      <c r="A1055" s="13">
        <v>3138</v>
      </c>
      <c r="B1055" s="28"/>
      <c r="C1055" s="27" t="s">
        <v>147</v>
      </c>
      <c r="D1055" s="29" t="s">
        <v>104</v>
      </c>
      <c r="E1055" s="30">
        <v>45108</v>
      </c>
      <c r="F1055" s="38"/>
      <c r="G1055" s="64"/>
      <c r="H1055" s="62" t="s">
        <v>121</v>
      </c>
      <c r="I1055" s="31"/>
      <c r="J1055" s="32" t="s">
        <v>122</v>
      </c>
      <c r="K1055" s="56"/>
      <c r="L1055" s="56" t="s">
        <v>123</v>
      </c>
      <c r="M1055" s="56"/>
      <c r="N105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55" s="32" t="str">
        <f>CONCATENATE("F","$",Таблица_основная[[#This Row],[Первая строка массива]])</f>
        <v>F$1042</v>
      </c>
      <c r="P1055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55" s="13">
        <f t="shared" si="65"/>
        <v>1042</v>
      </c>
      <c r="R1055" s="13">
        <f>Таблица_основная[[#This Row],[Первая строка массива]]+15</f>
        <v>1057</v>
      </c>
    </row>
    <row r="1056" spans="1:27" x14ac:dyDescent="0.2">
      <c r="A1056" s="13">
        <v>3139</v>
      </c>
      <c r="B1056" s="28"/>
      <c r="C1056" s="27" t="s">
        <v>148</v>
      </c>
      <c r="D1056" s="29" t="s">
        <v>104</v>
      </c>
      <c r="E1056" s="30">
        <v>45108</v>
      </c>
      <c r="F1056" s="38"/>
      <c r="G1056" s="64"/>
      <c r="H1056" s="62" t="s">
        <v>121</v>
      </c>
      <c r="I1056" s="31"/>
      <c r="J1056" s="32" t="s">
        <v>122</v>
      </c>
      <c r="K1056" s="56"/>
      <c r="L1056" s="56" t="s">
        <v>123</v>
      </c>
      <c r="M1056" s="56"/>
      <c r="N105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56" s="32" t="str">
        <f>CONCATENATE("F","$",Таблица_основная[[#This Row],[Первая строка массива]])</f>
        <v>F$1042</v>
      </c>
      <c r="P1056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56" s="13">
        <f t="shared" si="65"/>
        <v>1042</v>
      </c>
      <c r="R1056" s="13">
        <f>Таблица_основная[[#This Row],[Первая строка массива]]+15</f>
        <v>1057</v>
      </c>
    </row>
    <row r="1057" spans="1:27" x14ac:dyDescent="0.2">
      <c r="A1057" s="13">
        <v>3140</v>
      </c>
      <c r="B1057" s="28"/>
      <c r="C1057" s="27" t="s">
        <v>149</v>
      </c>
      <c r="D1057" s="29" t="s">
        <v>104</v>
      </c>
      <c r="E1057" s="30">
        <v>45108</v>
      </c>
      <c r="F1057" s="38"/>
      <c r="G1057" s="64"/>
      <c r="H1057" s="62" t="s">
        <v>121</v>
      </c>
      <c r="I1057" s="31"/>
      <c r="J1057" s="32" t="s">
        <v>122</v>
      </c>
      <c r="K1057" s="56"/>
      <c r="L1057" s="56" t="s">
        <v>123</v>
      </c>
      <c r="M1057" s="56"/>
      <c r="N105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057" s="32" t="str">
        <f>CONCATENATE("F","$",Таблица_основная[[#This Row],[Первая строка массива]])</f>
        <v>F$1042</v>
      </c>
      <c r="P1057" s="32" t="str">
        <f>CONCATENATE("F","$",Таблица_основная[[#This Row],[Первая строка массива]],":","F","$",Таблица_основная[[#This Row],[Последняя строка моссива]])</f>
        <v>F$1042:F$1057</v>
      </c>
      <c r="Q1057" s="13">
        <f t="shared" si="65"/>
        <v>1042</v>
      </c>
      <c r="R1057" s="13">
        <f>Таблица_основная[[#This Row],[Первая строка массива]]+15</f>
        <v>1057</v>
      </c>
    </row>
    <row r="1058" spans="1:27" s="22" customFormat="1" x14ac:dyDescent="0.2">
      <c r="A1058" s="93">
        <v>3169</v>
      </c>
      <c r="B1058" s="94"/>
      <c r="C1058" s="95" t="s">
        <v>134</v>
      </c>
      <c r="D1058" s="96" t="s">
        <v>99</v>
      </c>
      <c r="E1058" s="97">
        <v>45108</v>
      </c>
      <c r="F1058" s="105">
        <v>137.19999999999999</v>
      </c>
      <c r="G1058" s="99">
        <v>1</v>
      </c>
      <c r="H1058" s="100" t="s">
        <v>121</v>
      </c>
      <c r="I1058" s="98">
        <v>37</v>
      </c>
      <c r="J1058" s="101" t="s">
        <v>122</v>
      </c>
      <c r="K1058" s="106">
        <v>64.900000000000006</v>
      </c>
      <c r="L1058" s="102" t="s">
        <v>123</v>
      </c>
      <c r="M1058" s="106">
        <v>82.6</v>
      </c>
      <c r="N1058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058" s="101" t="str">
        <f>CONCATENATE("F","$",Таблица_основная[[#This Row],[Первая строка массива]])</f>
        <v>F$1058</v>
      </c>
      <c r="P1058" s="101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58" s="93">
        <f>ROW()</f>
        <v>1058</v>
      </c>
      <c r="R1058" s="13">
        <f>Таблица_основная[[#This Row],[Первая строка массива]]+15</f>
        <v>1073</v>
      </c>
      <c r="Z1058"/>
      <c r="AA1058"/>
    </row>
    <row r="1059" spans="1:27" x14ac:dyDescent="0.2">
      <c r="A1059" s="13">
        <v>3170</v>
      </c>
      <c r="B1059" s="28"/>
      <c r="C1059" s="27" t="s">
        <v>135</v>
      </c>
      <c r="D1059" s="29" t="s">
        <v>99</v>
      </c>
      <c r="E1059" s="30">
        <v>45108</v>
      </c>
      <c r="F1059" s="78">
        <v>81.400000000000006</v>
      </c>
      <c r="G1059" s="64">
        <v>2</v>
      </c>
      <c r="H1059" s="62" t="s">
        <v>121</v>
      </c>
      <c r="I1059" s="31">
        <v>37</v>
      </c>
      <c r="J1059" s="32" t="s">
        <v>122</v>
      </c>
      <c r="K1059" s="66">
        <v>64.900000000000006</v>
      </c>
      <c r="L1059" s="56" t="s">
        <v>123</v>
      </c>
      <c r="M1059" s="66">
        <v>82.6</v>
      </c>
      <c r="N105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59" s="32" t="str">
        <f>CONCATENATE("F","$",Таблица_основная[[#This Row],[Первая строка массива]])</f>
        <v>F$1058</v>
      </c>
      <c r="P1059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59" s="13">
        <f t="shared" ref="Q1059:Q1073" si="66">Q1058</f>
        <v>1058</v>
      </c>
      <c r="R1059" s="13">
        <f>Таблица_основная[[#This Row],[Первая строка массива]]+15</f>
        <v>1073</v>
      </c>
    </row>
    <row r="1060" spans="1:27" x14ac:dyDescent="0.2">
      <c r="A1060" s="13">
        <v>3171</v>
      </c>
      <c r="B1060" s="28"/>
      <c r="C1060" s="27" t="s">
        <v>136</v>
      </c>
      <c r="D1060" s="29" t="s">
        <v>99</v>
      </c>
      <c r="E1060" s="30">
        <v>45108</v>
      </c>
      <c r="F1060" s="78">
        <v>38.700000000000003</v>
      </c>
      <c r="G1060" s="64">
        <v>4</v>
      </c>
      <c r="H1060" s="62" t="s">
        <v>121</v>
      </c>
      <c r="I1060" s="31">
        <v>37</v>
      </c>
      <c r="J1060" s="32" t="s">
        <v>122</v>
      </c>
      <c r="K1060" s="66">
        <v>64.900000000000006</v>
      </c>
      <c r="L1060" s="56" t="s">
        <v>123</v>
      </c>
      <c r="M1060" s="66">
        <v>82.6</v>
      </c>
      <c r="N106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060" s="32" t="str">
        <f>CONCATENATE("F","$",Таблица_основная[[#This Row],[Первая строка массива]])</f>
        <v>F$1058</v>
      </c>
      <c r="P1060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60" s="13">
        <f t="shared" si="66"/>
        <v>1058</v>
      </c>
      <c r="R1060" s="13">
        <f>Таблица_основная[[#This Row],[Первая строка массива]]+15</f>
        <v>1073</v>
      </c>
    </row>
    <row r="1061" spans="1:27" x14ac:dyDescent="0.2">
      <c r="A1061" s="13">
        <v>3172</v>
      </c>
      <c r="B1061" s="28"/>
      <c r="C1061" s="27" t="s">
        <v>137</v>
      </c>
      <c r="D1061" s="29" t="s">
        <v>99</v>
      </c>
      <c r="E1061" s="30">
        <v>45108</v>
      </c>
      <c r="F1061" s="78">
        <v>17.2</v>
      </c>
      <c r="G1061" s="64">
        <v>13</v>
      </c>
      <c r="H1061" s="62" t="s">
        <v>121</v>
      </c>
      <c r="I1061" s="31">
        <v>37</v>
      </c>
      <c r="J1061" s="32" t="s">
        <v>122</v>
      </c>
      <c r="K1061" s="66">
        <v>64.900000000000006</v>
      </c>
      <c r="L1061" s="56" t="s">
        <v>123</v>
      </c>
      <c r="M1061" s="66">
        <v>82.6</v>
      </c>
      <c r="N106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1061" s="32" t="str">
        <f>CONCATENATE("F","$",Таблица_основная[[#This Row],[Первая строка массива]])</f>
        <v>F$1058</v>
      </c>
      <c r="P1061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61" s="13">
        <f t="shared" si="66"/>
        <v>1058</v>
      </c>
      <c r="R1061" s="13">
        <f>Таблица_основная[[#This Row],[Первая строка массива]]+15</f>
        <v>1073</v>
      </c>
    </row>
    <row r="1062" spans="1:27" x14ac:dyDescent="0.2">
      <c r="A1062" s="13">
        <v>3173</v>
      </c>
      <c r="B1062" s="28"/>
      <c r="C1062" s="27" t="s">
        <v>138</v>
      </c>
      <c r="D1062" s="29" t="s">
        <v>99</v>
      </c>
      <c r="E1062" s="30">
        <v>45108</v>
      </c>
      <c r="F1062" s="78">
        <v>17.600000000000001</v>
      </c>
      <c r="G1062" s="64">
        <v>12</v>
      </c>
      <c r="H1062" s="62" t="s">
        <v>121</v>
      </c>
      <c r="I1062" s="31">
        <v>37</v>
      </c>
      <c r="J1062" s="32" t="s">
        <v>122</v>
      </c>
      <c r="K1062" s="66">
        <v>64.900000000000006</v>
      </c>
      <c r="L1062" s="56" t="s">
        <v>123</v>
      </c>
      <c r="M1062" s="66">
        <v>82.6</v>
      </c>
      <c r="N106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1062" s="32" t="str">
        <f>CONCATENATE("F","$",Таблица_основная[[#This Row],[Первая строка массива]])</f>
        <v>F$1058</v>
      </c>
      <c r="P1062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62" s="13">
        <f t="shared" si="66"/>
        <v>1058</v>
      </c>
      <c r="R1062" s="13">
        <f>Таблица_основная[[#This Row],[Первая строка массива]]+15</f>
        <v>1073</v>
      </c>
    </row>
    <row r="1063" spans="1:27" x14ac:dyDescent="0.2">
      <c r="A1063" s="13">
        <v>3174</v>
      </c>
      <c r="B1063" s="28"/>
      <c r="C1063" s="27" t="s">
        <v>139</v>
      </c>
      <c r="D1063" s="29" t="s">
        <v>99</v>
      </c>
      <c r="E1063" s="30">
        <v>45108</v>
      </c>
      <c r="F1063" s="78">
        <v>44.2</v>
      </c>
      <c r="G1063" s="64">
        <v>3</v>
      </c>
      <c r="H1063" s="62" t="s">
        <v>121</v>
      </c>
      <c r="I1063" s="31">
        <v>37</v>
      </c>
      <c r="J1063" s="32" t="s">
        <v>122</v>
      </c>
      <c r="K1063" s="66">
        <v>64.900000000000006</v>
      </c>
      <c r="L1063" s="56" t="s">
        <v>123</v>
      </c>
      <c r="M1063" s="66">
        <v>82.6</v>
      </c>
      <c r="N106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063" s="32" t="str">
        <f>CONCATENATE("F","$",Таблица_основная[[#This Row],[Первая строка массива]])</f>
        <v>F$1058</v>
      </c>
      <c r="P1063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63" s="13">
        <f t="shared" si="66"/>
        <v>1058</v>
      </c>
      <c r="R1063" s="13">
        <f>Таблица_основная[[#This Row],[Первая строка массива]]+15</f>
        <v>1073</v>
      </c>
    </row>
    <row r="1064" spans="1:27" x14ac:dyDescent="0.2">
      <c r="A1064" s="13">
        <v>3175</v>
      </c>
      <c r="B1064" s="28"/>
      <c r="C1064" s="27" t="s">
        <v>140</v>
      </c>
      <c r="D1064" s="29" t="s">
        <v>99</v>
      </c>
      <c r="E1064" s="30">
        <v>45108</v>
      </c>
      <c r="F1064" s="78">
        <v>15</v>
      </c>
      <c r="G1064" s="64">
        <v>14</v>
      </c>
      <c r="H1064" s="62" t="s">
        <v>121</v>
      </c>
      <c r="I1064" s="31">
        <v>37</v>
      </c>
      <c r="J1064" s="32" t="s">
        <v>122</v>
      </c>
      <c r="K1064" s="66">
        <v>64.900000000000006</v>
      </c>
      <c r="L1064" s="56" t="s">
        <v>123</v>
      </c>
      <c r="M1064" s="66">
        <v>82.6</v>
      </c>
      <c r="N106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1064" s="32" t="str">
        <f>CONCATENATE("F","$",Таблица_основная[[#This Row],[Первая строка массива]])</f>
        <v>F$1058</v>
      </c>
      <c r="P1064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64" s="13">
        <f t="shared" si="66"/>
        <v>1058</v>
      </c>
      <c r="R1064" s="13">
        <f>Таблица_основная[[#This Row],[Первая строка массива]]+15</f>
        <v>1073</v>
      </c>
    </row>
    <row r="1065" spans="1:27" x14ac:dyDescent="0.2">
      <c r="A1065" s="13">
        <v>3176</v>
      </c>
      <c r="B1065" s="28"/>
      <c r="C1065" s="27" t="s">
        <v>141</v>
      </c>
      <c r="D1065" s="29" t="s">
        <v>99</v>
      </c>
      <c r="E1065" s="30">
        <v>45108</v>
      </c>
      <c r="F1065" s="78">
        <v>33</v>
      </c>
      <c r="G1065" s="64">
        <v>6</v>
      </c>
      <c r="H1065" s="62" t="s">
        <v>121</v>
      </c>
      <c r="I1065" s="31">
        <v>37</v>
      </c>
      <c r="J1065" s="32" t="s">
        <v>122</v>
      </c>
      <c r="K1065" s="66">
        <v>64.900000000000006</v>
      </c>
      <c r="L1065" s="56" t="s">
        <v>123</v>
      </c>
      <c r="M1065" s="66">
        <v>82.6</v>
      </c>
      <c r="N106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065" s="32" t="str">
        <f>CONCATENATE("F","$",Таблица_основная[[#This Row],[Первая строка массива]])</f>
        <v>F$1058</v>
      </c>
      <c r="P1065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65" s="13">
        <f t="shared" si="66"/>
        <v>1058</v>
      </c>
      <c r="R1065" s="13">
        <f>Таблица_основная[[#This Row],[Первая строка массива]]+15</f>
        <v>1073</v>
      </c>
    </row>
    <row r="1066" spans="1:27" x14ac:dyDescent="0.2">
      <c r="A1066" s="13">
        <v>3177</v>
      </c>
      <c r="B1066" s="28"/>
      <c r="C1066" s="27" t="s">
        <v>142</v>
      </c>
      <c r="D1066" s="29" t="s">
        <v>99</v>
      </c>
      <c r="E1066" s="30">
        <v>45108</v>
      </c>
      <c r="F1066" s="78">
        <v>21.2</v>
      </c>
      <c r="G1066" s="64">
        <v>8</v>
      </c>
      <c r="H1066" s="62" t="s">
        <v>121</v>
      </c>
      <c r="I1066" s="31">
        <v>37</v>
      </c>
      <c r="J1066" s="32" t="s">
        <v>122</v>
      </c>
      <c r="K1066" s="66">
        <v>64.900000000000006</v>
      </c>
      <c r="L1066" s="56" t="s">
        <v>123</v>
      </c>
      <c r="M1066" s="66">
        <v>82.6</v>
      </c>
      <c r="N106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1066" s="32" t="str">
        <f>CONCATENATE("F","$",Таблица_основная[[#This Row],[Первая строка массива]])</f>
        <v>F$1058</v>
      </c>
      <c r="P1066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66" s="13">
        <f t="shared" si="66"/>
        <v>1058</v>
      </c>
      <c r="R1066" s="13">
        <f>Таблица_основная[[#This Row],[Первая строка массива]]+15</f>
        <v>1073</v>
      </c>
    </row>
    <row r="1067" spans="1:27" x14ac:dyDescent="0.2">
      <c r="A1067" s="13">
        <v>3178</v>
      </c>
      <c r="B1067" s="28"/>
      <c r="C1067" s="27" t="s">
        <v>143</v>
      </c>
      <c r="D1067" s="29" t="s">
        <v>99</v>
      </c>
      <c r="E1067" s="30">
        <v>45108</v>
      </c>
      <c r="F1067" s="78">
        <v>14.2</v>
      </c>
      <c r="G1067" s="64">
        <v>15</v>
      </c>
      <c r="H1067" s="62" t="s">
        <v>121</v>
      </c>
      <c r="I1067" s="31">
        <v>37</v>
      </c>
      <c r="J1067" s="32" t="s">
        <v>122</v>
      </c>
      <c r="K1067" s="66">
        <v>64.900000000000006</v>
      </c>
      <c r="L1067" s="56" t="s">
        <v>123</v>
      </c>
      <c r="M1067" s="66">
        <v>82.6</v>
      </c>
      <c r="N106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1067" s="32" t="str">
        <f>CONCATENATE("F","$",Таблица_основная[[#This Row],[Первая строка массива]])</f>
        <v>F$1058</v>
      </c>
      <c r="P1067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67" s="13">
        <f t="shared" si="66"/>
        <v>1058</v>
      </c>
      <c r="R1067" s="13">
        <f>Таблица_основная[[#This Row],[Первая строка массива]]+15</f>
        <v>1073</v>
      </c>
    </row>
    <row r="1068" spans="1:27" x14ac:dyDescent="0.2">
      <c r="A1068" s="13">
        <v>3179</v>
      </c>
      <c r="B1068" s="28"/>
      <c r="C1068" s="27" t="s">
        <v>144</v>
      </c>
      <c r="D1068" s="29" t="s">
        <v>99</v>
      </c>
      <c r="E1068" s="30">
        <v>45108</v>
      </c>
      <c r="F1068" s="78">
        <v>20.2</v>
      </c>
      <c r="G1068" s="64">
        <v>10</v>
      </c>
      <c r="H1068" s="62" t="s">
        <v>121</v>
      </c>
      <c r="I1068" s="31">
        <v>37</v>
      </c>
      <c r="J1068" s="32" t="s">
        <v>122</v>
      </c>
      <c r="K1068" s="66">
        <v>64.900000000000006</v>
      </c>
      <c r="L1068" s="56" t="s">
        <v>123</v>
      </c>
      <c r="M1068" s="66">
        <v>82.6</v>
      </c>
      <c r="N106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1068" s="32" t="str">
        <f>CONCATENATE("F","$",Таблица_основная[[#This Row],[Первая строка массива]])</f>
        <v>F$1058</v>
      </c>
      <c r="P1068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68" s="13">
        <f t="shared" si="66"/>
        <v>1058</v>
      </c>
      <c r="R1068" s="13">
        <f>Таблица_основная[[#This Row],[Первая строка массива]]+15</f>
        <v>1073</v>
      </c>
    </row>
    <row r="1069" spans="1:27" x14ac:dyDescent="0.2">
      <c r="A1069" s="13">
        <v>3180</v>
      </c>
      <c r="B1069" s="28"/>
      <c r="C1069" s="27" t="s">
        <v>145</v>
      </c>
      <c r="D1069" s="29" t="s">
        <v>99</v>
      </c>
      <c r="E1069" s="30">
        <v>45108</v>
      </c>
      <c r="F1069" s="78">
        <v>28.3</v>
      </c>
      <c r="G1069" s="64">
        <v>7</v>
      </c>
      <c r="H1069" s="62" t="s">
        <v>121</v>
      </c>
      <c r="I1069" s="31">
        <v>37</v>
      </c>
      <c r="J1069" s="32" t="s">
        <v>122</v>
      </c>
      <c r="K1069" s="66">
        <v>64.900000000000006</v>
      </c>
      <c r="L1069" s="56" t="s">
        <v>123</v>
      </c>
      <c r="M1069" s="66">
        <v>82.6</v>
      </c>
      <c r="N106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069" s="32" t="str">
        <f>CONCATENATE("F","$",Таблица_основная[[#This Row],[Первая строка массива]])</f>
        <v>F$1058</v>
      </c>
      <c r="P1069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69" s="13">
        <f t="shared" si="66"/>
        <v>1058</v>
      </c>
      <c r="R1069" s="13">
        <f>Таблица_основная[[#This Row],[Первая строка массива]]+15</f>
        <v>1073</v>
      </c>
      <c r="Z1069" s="22"/>
      <c r="AA1069" s="22"/>
    </row>
    <row r="1070" spans="1:27" x14ac:dyDescent="0.2">
      <c r="A1070" s="13">
        <v>3181</v>
      </c>
      <c r="B1070" s="28"/>
      <c r="C1070" s="27" t="s">
        <v>146</v>
      </c>
      <c r="D1070" s="29" t="s">
        <v>99</v>
      </c>
      <c r="E1070" s="30">
        <v>45108</v>
      </c>
      <c r="F1070" s="78">
        <v>19</v>
      </c>
      <c r="G1070" s="64">
        <v>11</v>
      </c>
      <c r="H1070" s="62" t="s">
        <v>121</v>
      </c>
      <c r="I1070" s="31">
        <v>37</v>
      </c>
      <c r="J1070" s="32" t="s">
        <v>122</v>
      </c>
      <c r="K1070" s="66">
        <v>64.900000000000006</v>
      </c>
      <c r="L1070" s="56" t="s">
        <v>123</v>
      </c>
      <c r="M1070" s="66">
        <v>82.6</v>
      </c>
      <c r="N107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1070" s="32" t="str">
        <f>CONCATENATE("F","$",Таблица_основная[[#This Row],[Первая строка массива]])</f>
        <v>F$1058</v>
      </c>
      <c r="P1070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70" s="13">
        <f t="shared" si="66"/>
        <v>1058</v>
      </c>
      <c r="R1070" s="13">
        <f>Таблица_основная[[#This Row],[Первая строка массива]]+15</f>
        <v>1073</v>
      </c>
    </row>
    <row r="1071" spans="1:27" x14ac:dyDescent="0.2">
      <c r="A1071" s="13">
        <v>3182</v>
      </c>
      <c r="B1071" s="28"/>
      <c r="C1071" s="27" t="s">
        <v>147</v>
      </c>
      <c r="D1071" s="29" t="s">
        <v>99</v>
      </c>
      <c r="E1071" s="30">
        <v>45108</v>
      </c>
      <c r="F1071" s="78">
        <v>20.9</v>
      </c>
      <c r="G1071" s="64">
        <v>9</v>
      </c>
      <c r="H1071" s="62" t="s">
        <v>121</v>
      </c>
      <c r="I1071" s="31">
        <v>37</v>
      </c>
      <c r="J1071" s="32" t="s">
        <v>122</v>
      </c>
      <c r="K1071" s="66">
        <v>64.900000000000006</v>
      </c>
      <c r="L1071" s="56" t="s">
        <v>123</v>
      </c>
      <c r="M1071" s="66">
        <v>82.6</v>
      </c>
      <c r="N107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071" s="32" t="str">
        <f>CONCATENATE("F","$",Таблица_основная[[#This Row],[Первая строка массива]])</f>
        <v>F$1058</v>
      </c>
      <c r="P1071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71" s="13">
        <f t="shared" si="66"/>
        <v>1058</v>
      </c>
      <c r="R1071" s="13">
        <f>Таблица_основная[[#This Row],[Первая строка массива]]+15</f>
        <v>1073</v>
      </c>
    </row>
    <row r="1072" spans="1:27" x14ac:dyDescent="0.2">
      <c r="A1072" s="13">
        <v>3183</v>
      </c>
      <c r="B1072" s="28"/>
      <c r="C1072" s="27" t="s">
        <v>148</v>
      </c>
      <c r="D1072" s="29" t="s">
        <v>99</v>
      </c>
      <c r="E1072" s="30">
        <v>45108</v>
      </c>
      <c r="F1072" s="78">
        <v>37.6</v>
      </c>
      <c r="G1072" s="64">
        <v>5</v>
      </c>
      <c r="H1072" s="62" t="s">
        <v>121</v>
      </c>
      <c r="I1072" s="31">
        <v>37</v>
      </c>
      <c r="J1072" s="32" t="s">
        <v>122</v>
      </c>
      <c r="K1072" s="66">
        <v>64.900000000000006</v>
      </c>
      <c r="L1072" s="56" t="s">
        <v>123</v>
      </c>
      <c r="M1072" s="66">
        <v>82.6</v>
      </c>
      <c r="N107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072" s="32" t="str">
        <f>CONCATENATE("F","$",Таблица_основная[[#This Row],[Первая строка массива]])</f>
        <v>F$1058</v>
      </c>
      <c r="P1072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72" s="13">
        <f t="shared" si="66"/>
        <v>1058</v>
      </c>
      <c r="R1072" s="13">
        <f>Таблица_основная[[#This Row],[Первая строка массива]]+15</f>
        <v>1073</v>
      </c>
    </row>
    <row r="1073" spans="1:27" x14ac:dyDescent="0.2">
      <c r="A1073" s="13">
        <v>3184</v>
      </c>
      <c r="B1073" s="28"/>
      <c r="C1073" s="27" t="s">
        <v>149</v>
      </c>
      <c r="D1073" s="29" t="s">
        <v>99</v>
      </c>
      <c r="E1073" s="30">
        <v>45108</v>
      </c>
      <c r="F1073" s="78">
        <v>11.7</v>
      </c>
      <c r="G1073" s="64">
        <v>16</v>
      </c>
      <c r="H1073" s="62" t="s">
        <v>121</v>
      </c>
      <c r="I1073" s="31">
        <v>37</v>
      </c>
      <c r="J1073" s="32" t="s">
        <v>122</v>
      </c>
      <c r="K1073" s="66">
        <v>64.900000000000006</v>
      </c>
      <c r="L1073" s="56" t="s">
        <v>123</v>
      </c>
      <c r="M1073" s="66">
        <v>82.6</v>
      </c>
      <c r="N107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O1073" s="32" t="str">
        <f>CONCATENATE("F","$",Таблица_основная[[#This Row],[Первая строка массива]])</f>
        <v>F$1058</v>
      </c>
      <c r="P1073" s="32" t="str">
        <f>CONCATENATE("F","$",Таблица_основная[[#This Row],[Первая строка массива]],":","F","$",Таблица_основная[[#This Row],[Последняя строка моссива]])</f>
        <v>F$1058:F$1073</v>
      </c>
      <c r="Q1073" s="13">
        <f t="shared" si="66"/>
        <v>1058</v>
      </c>
      <c r="R1073" s="13">
        <f>Таблица_основная[[#This Row],[Первая строка массива]]+15</f>
        <v>1073</v>
      </c>
    </row>
    <row r="1074" spans="1:27" s="22" customFormat="1" x14ac:dyDescent="0.2">
      <c r="A1074" s="93">
        <v>3213</v>
      </c>
      <c r="B1074" s="94"/>
      <c r="C1074" s="95" t="s">
        <v>134</v>
      </c>
      <c r="D1074" s="96" t="s">
        <v>103</v>
      </c>
      <c r="E1074" s="97">
        <v>45108</v>
      </c>
      <c r="F1074" s="137">
        <v>0.9</v>
      </c>
      <c r="G1074" s="132">
        <v>4</v>
      </c>
      <c r="H1074" s="100" t="s">
        <v>121</v>
      </c>
      <c r="I1074" s="105">
        <v>2.9</v>
      </c>
      <c r="J1074" s="101" t="s">
        <v>122</v>
      </c>
      <c r="K1074" s="106">
        <v>17</v>
      </c>
      <c r="L1074" s="102" t="s">
        <v>123</v>
      </c>
      <c r="M1074" s="106">
        <v>22</v>
      </c>
      <c r="N1074" s="99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074" s="101" t="str">
        <f>CONCATENATE("F","$",Таблица_основная[[#This Row],[Первая строка массива]])</f>
        <v>F$1074</v>
      </c>
      <c r="P1074" s="101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74" s="93">
        <f>ROW()</f>
        <v>1074</v>
      </c>
      <c r="R1074" s="13">
        <f>Таблица_основная[[#This Row],[Первая строка массива]]+15</f>
        <v>1089</v>
      </c>
      <c r="Z1074"/>
      <c r="AA1074"/>
    </row>
    <row r="1075" spans="1:27" x14ac:dyDescent="0.2">
      <c r="A1075" s="13">
        <v>3214</v>
      </c>
      <c r="B1075" s="28"/>
      <c r="C1075" s="27" t="s">
        <v>135</v>
      </c>
      <c r="D1075" s="29" t="s">
        <v>103</v>
      </c>
      <c r="E1075" s="30">
        <v>45108</v>
      </c>
      <c r="F1075" s="112">
        <v>1.3</v>
      </c>
      <c r="G1075" s="113">
        <v>1</v>
      </c>
      <c r="H1075" s="62" t="s">
        <v>121</v>
      </c>
      <c r="I1075" s="78">
        <v>2.9</v>
      </c>
      <c r="J1075" s="32" t="s">
        <v>122</v>
      </c>
      <c r="K1075" s="66">
        <v>17</v>
      </c>
      <c r="L1075" s="56" t="s">
        <v>123</v>
      </c>
      <c r="M1075" s="66">
        <v>22</v>
      </c>
      <c r="N107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075" s="32" t="str">
        <f>CONCATENATE("F","$",Таблица_основная[[#This Row],[Первая строка массива]])</f>
        <v>F$1074</v>
      </c>
      <c r="P1075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75" s="13">
        <f t="shared" ref="Q1075:Q1139" si="67">Q1074</f>
        <v>1074</v>
      </c>
      <c r="R1075" s="13">
        <f>Таблица_основная[[#This Row],[Первая строка массива]]+15</f>
        <v>1089</v>
      </c>
    </row>
    <row r="1076" spans="1:27" x14ac:dyDescent="0.2">
      <c r="A1076" s="13">
        <v>3215</v>
      </c>
      <c r="B1076" s="28"/>
      <c r="C1076" s="27" t="s">
        <v>136</v>
      </c>
      <c r="D1076" s="29" t="s">
        <v>103</v>
      </c>
      <c r="E1076" s="30">
        <v>45108</v>
      </c>
      <c r="F1076" s="112">
        <v>0.8</v>
      </c>
      <c r="G1076" s="113">
        <v>5</v>
      </c>
      <c r="H1076" s="62" t="s">
        <v>121</v>
      </c>
      <c r="I1076" s="78">
        <v>2.9</v>
      </c>
      <c r="J1076" s="32" t="s">
        <v>122</v>
      </c>
      <c r="K1076" s="66">
        <v>17</v>
      </c>
      <c r="L1076" s="56" t="s">
        <v>123</v>
      </c>
      <c r="M1076" s="66">
        <v>22</v>
      </c>
      <c r="N107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076" s="32" t="str">
        <f>CONCATENATE("F","$",Таблица_основная[[#This Row],[Первая строка массива]])</f>
        <v>F$1074</v>
      </c>
      <c r="P1076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76" s="13">
        <f t="shared" si="67"/>
        <v>1074</v>
      </c>
      <c r="R1076" s="13">
        <f>Таблица_основная[[#This Row],[Первая строка массива]]+15</f>
        <v>1089</v>
      </c>
    </row>
    <row r="1077" spans="1:27" x14ac:dyDescent="0.2">
      <c r="A1077" s="13">
        <v>3216</v>
      </c>
      <c r="B1077" s="28"/>
      <c r="C1077" s="27" t="s">
        <v>137</v>
      </c>
      <c r="D1077" s="29" t="s">
        <v>103</v>
      </c>
      <c r="E1077" s="30">
        <v>45108</v>
      </c>
      <c r="F1077" s="112">
        <v>0.8</v>
      </c>
      <c r="G1077" s="113">
        <v>5</v>
      </c>
      <c r="H1077" s="62" t="s">
        <v>121</v>
      </c>
      <c r="I1077" s="78">
        <v>2.9</v>
      </c>
      <c r="J1077" s="32" t="s">
        <v>122</v>
      </c>
      <c r="K1077" s="66">
        <v>17</v>
      </c>
      <c r="L1077" s="56" t="s">
        <v>123</v>
      </c>
      <c r="M1077" s="66">
        <v>22</v>
      </c>
      <c r="N107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077" s="32" t="str">
        <f>CONCATENATE("F","$",Таблица_основная[[#This Row],[Первая строка массива]])</f>
        <v>F$1074</v>
      </c>
      <c r="P1077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77" s="13">
        <f t="shared" si="67"/>
        <v>1074</v>
      </c>
      <c r="R1077" s="13">
        <f>Таблица_основная[[#This Row],[Первая строка массива]]+15</f>
        <v>1089</v>
      </c>
    </row>
    <row r="1078" spans="1:27" x14ac:dyDescent="0.2">
      <c r="A1078" s="13">
        <v>3217</v>
      </c>
      <c r="B1078" s="28"/>
      <c r="C1078" s="27" t="s">
        <v>138</v>
      </c>
      <c r="D1078" s="29" t="s">
        <v>103</v>
      </c>
      <c r="E1078" s="30">
        <v>45108</v>
      </c>
      <c r="F1078" s="112">
        <v>0.6</v>
      </c>
      <c r="G1078" s="113">
        <v>6</v>
      </c>
      <c r="H1078" s="62" t="s">
        <v>121</v>
      </c>
      <c r="I1078" s="78">
        <v>2.9</v>
      </c>
      <c r="J1078" s="32" t="s">
        <v>122</v>
      </c>
      <c r="K1078" s="66">
        <v>17</v>
      </c>
      <c r="L1078" s="56" t="s">
        <v>123</v>
      </c>
      <c r="M1078" s="66">
        <v>22</v>
      </c>
      <c r="N107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078" s="32" t="str">
        <f>CONCATENATE("F","$",Таблица_основная[[#This Row],[Первая строка массива]])</f>
        <v>F$1074</v>
      </c>
      <c r="P1078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78" s="13">
        <f t="shared" si="67"/>
        <v>1074</v>
      </c>
      <c r="R1078" s="13">
        <f>Таблица_основная[[#This Row],[Первая строка массива]]+15</f>
        <v>1089</v>
      </c>
    </row>
    <row r="1079" spans="1:27" x14ac:dyDescent="0.2">
      <c r="A1079" s="13">
        <v>3218</v>
      </c>
      <c r="B1079" s="28"/>
      <c r="C1079" s="27" t="s">
        <v>139</v>
      </c>
      <c r="D1079" s="29" t="s">
        <v>103</v>
      </c>
      <c r="E1079" s="30">
        <v>45108</v>
      </c>
      <c r="F1079" s="112">
        <v>0.5</v>
      </c>
      <c r="G1079" s="113">
        <v>7</v>
      </c>
      <c r="H1079" s="62" t="s">
        <v>121</v>
      </c>
      <c r="I1079" s="78">
        <v>2.9</v>
      </c>
      <c r="J1079" s="32" t="s">
        <v>122</v>
      </c>
      <c r="K1079" s="66">
        <v>17</v>
      </c>
      <c r="L1079" s="56" t="s">
        <v>123</v>
      </c>
      <c r="M1079" s="66">
        <v>22</v>
      </c>
      <c r="N107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079" s="32" t="str">
        <f>CONCATENATE("F","$",Таблица_основная[[#This Row],[Первая строка массива]])</f>
        <v>F$1074</v>
      </c>
      <c r="P1079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79" s="13">
        <f t="shared" si="67"/>
        <v>1074</v>
      </c>
      <c r="R1079" s="13">
        <f>Таблица_основная[[#This Row],[Первая строка массива]]+15</f>
        <v>1089</v>
      </c>
    </row>
    <row r="1080" spans="1:27" x14ac:dyDescent="0.2">
      <c r="A1080" s="13">
        <v>3219</v>
      </c>
      <c r="B1080" s="28"/>
      <c r="C1080" s="27" t="s">
        <v>140</v>
      </c>
      <c r="D1080" s="29" t="s">
        <v>103</v>
      </c>
      <c r="E1080" s="30">
        <v>45108</v>
      </c>
      <c r="F1080" s="112">
        <v>0.8</v>
      </c>
      <c r="G1080" s="113">
        <v>5</v>
      </c>
      <c r="H1080" s="62" t="s">
        <v>121</v>
      </c>
      <c r="I1080" s="78">
        <v>2.9</v>
      </c>
      <c r="J1080" s="32" t="s">
        <v>122</v>
      </c>
      <c r="K1080" s="66">
        <v>17</v>
      </c>
      <c r="L1080" s="56" t="s">
        <v>123</v>
      </c>
      <c r="M1080" s="66">
        <v>22</v>
      </c>
      <c r="N108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080" s="32" t="str">
        <f>CONCATENATE("F","$",Таблица_основная[[#This Row],[Первая строка массива]])</f>
        <v>F$1074</v>
      </c>
      <c r="P1080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80" s="13">
        <f t="shared" si="67"/>
        <v>1074</v>
      </c>
      <c r="R1080" s="13">
        <f>Таблица_основная[[#This Row],[Первая строка массива]]+15</f>
        <v>1089</v>
      </c>
    </row>
    <row r="1081" spans="1:27" x14ac:dyDescent="0.2">
      <c r="A1081" s="13">
        <v>3220</v>
      </c>
      <c r="B1081" s="28"/>
      <c r="C1081" s="27" t="s">
        <v>141</v>
      </c>
      <c r="D1081" s="29" t="s">
        <v>103</v>
      </c>
      <c r="E1081" s="30">
        <v>45108</v>
      </c>
      <c r="F1081" s="112">
        <v>1.2</v>
      </c>
      <c r="G1081" s="113">
        <v>2</v>
      </c>
      <c r="H1081" s="62" t="s">
        <v>121</v>
      </c>
      <c r="I1081" s="78">
        <v>2.9</v>
      </c>
      <c r="J1081" s="32" t="s">
        <v>122</v>
      </c>
      <c r="K1081" s="66">
        <v>17</v>
      </c>
      <c r="L1081" s="56" t="s">
        <v>123</v>
      </c>
      <c r="M1081" s="66">
        <v>22</v>
      </c>
      <c r="N108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81" s="32" t="str">
        <f>CONCATENATE("F","$",Таблица_основная[[#This Row],[Первая строка массива]])</f>
        <v>F$1074</v>
      </c>
      <c r="P1081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81" s="13">
        <f t="shared" si="67"/>
        <v>1074</v>
      </c>
      <c r="R1081" s="13">
        <f>Таблица_основная[[#This Row],[Первая строка массива]]+15</f>
        <v>1089</v>
      </c>
    </row>
    <row r="1082" spans="1:27" x14ac:dyDescent="0.2">
      <c r="A1082" s="13">
        <v>3221</v>
      </c>
      <c r="B1082" s="28"/>
      <c r="C1082" s="27" t="s">
        <v>142</v>
      </c>
      <c r="D1082" s="29" t="s">
        <v>103</v>
      </c>
      <c r="E1082" s="30">
        <v>45108</v>
      </c>
      <c r="F1082" s="112">
        <v>0.1</v>
      </c>
      <c r="G1082" s="113">
        <v>10</v>
      </c>
      <c r="H1082" s="62" t="s">
        <v>121</v>
      </c>
      <c r="I1082" s="78">
        <v>2.9</v>
      </c>
      <c r="J1082" s="32" t="s">
        <v>122</v>
      </c>
      <c r="K1082" s="66">
        <v>17</v>
      </c>
      <c r="L1082" s="56" t="s">
        <v>123</v>
      </c>
      <c r="M1082" s="66">
        <v>22</v>
      </c>
      <c r="N108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1082" s="32" t="str">
        <f>CONCATENATE("F","$",Таблица_основная[[#This Row],[Первая строка массива]])</f>
        <v>F$1074</v>
      </c>
      <c r="P1082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82" s="13">
        <f t="shared" si="67"/>
        <v>1074</v>
      </c>
      <c r="R1082" s="13">
        <f>Таблица_основная[[#This Row],[Первая строка массива]]+15</f>
        <v>1089</v>
      </c>
    </row>
    <row r="1083" spans="1:27" x14ac:dyDescent="0.2">
      <c r="A1083" s="13">
        <v>3222</v>
      </c>
      <c r="B1083" s="28"/>
      <c r="C1083" s="27" t="s">
        <v>143</v>
      </c>
      <c r="D1083" s="29" t="s">
        <v>103</v>
      </c>
      <c r="E1083" s="30">
        <v>45108</v>
      </c>
      <c r="F1083" s="112">
        <v>0.2</v>
      </c>
      <c r="G1083" s="113">
        <v>9</v>
      </c>
      <c r="H1083" s="62" t="s">
        <v>121</v>
      </c>
      <c r="I1083" s="78">
        <v>2.9</v>
      </c>
      <c r="J1083" s="32" t="s">
        <v>122</v>
      </c>
      <c r="K1083" s="66">
        <v>17</v>
      </c>
      <c r="L1083" s="56" t="s">
        <v>123</v>
      </c>
      <c r="M1083" s="66">
        <v>22</v>
      </c>
      <c r="N108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083" s="32" t="str">
        <f>CONCATENATE("F","$",Таблица_основная[[#This Row],[Первая строка массива]])</f>
        <v>F$1074</v>
      </c>
      <c r="P1083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83" s="13">
        <f t="shared" si="67"/>
        <v>1074</v>
      </c>
      <c r="R1083" s="13">
        <f>Таблица_основная[[#This Row],[Первая строка массива]]+15</f>
        <v>1089</v>
      </c>
    </row>
    <row r="1084" spans="1:27" x14ac:dyDescent="0.2">
      <c r="A1084" s="13">
        <v>3223</v>
      </c>
      <c r="B1084" s="28"/>
      <c r="C1084" s="27" t="s">
        <v>144</v>
      </c>
      <c r="D1084" s="29" t="s">
        <v>103</v>
      </c>
      <c r="E1084" s="30">
        <v>45108</v>
      </c>
      <c r="F1084" s="112">
        <v>0.4</v>
      </c>
      <c r="G1084" s="113">
        <v>8</v>
      </c>
      <c r="H1084" s="62" t="s">
        <v>121</v>
      </c>
      <c r="I1084" s="78">
        <v>2.9</v>
      </c>
      <c r="J1084" s="32" t="s">
        <v>122</v>
      </c>
      <c r="K1084" s="66">
        <v>17</v>
      </c>
      <c r="L1084" s="56" t="s">
        <v>123</v>
      </c>
      <c r="M1084" s="66">
        <v>22</v>
      </c>
      <c r="N108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1084" s="32" t="str">
        <f>CONCATENATE("F","$",Таблица_основная[[#This Row],[Первая строка массива]])</f>
        <v>F$1074</v>
      </c>
      <c r="P1084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84" s="13">
        <f t="shared" si="67"/>
        <v>1074</v>
      </c>
      <c r="R1084" s="13">
        <f>Таблица_основная[[#This Row],[Первая строка массива]]+15</f>
        <v>1089</v>
      </c>
    </row>
    <row r="1085" spans="1:27" x14ac:dyDescent="0.2">
      <c r="A1085" s="13">
        <v>3224</v>
      </c>
      <c r="B1085" s="28"/>
      <c r="C1085" s="27" t="s">
        <v>145</v>
      </c>
      <c r="D1085" s="29" t="s">
        <v>103</v>
      </c>
      <c r="E1085" s="30">
        <v>45108</v>
      </c>
      <c r="F1085" s="112">
        <v>0.2</v>
      </c>
      <c r="G1085" s="113">
        <v>9</v>
      </c>
      <c r="H1085" s="62" t="s">
        <v>121</v>
      </c>
      <c r="I1085" s="78">
        <v>2.9</v>
      </c>
      <c r="J1085" s="32" t="s">
        <v>122</v>
      </c>
      <c r="K1085" s="66">
        <v>17</v>
      </c>
      <c r="L1085" s="56" t="s">
        <v>123</v>
      </c>
      <c r="M1085" s="66">
        <v>22</v>
      </c>
      <c r="N108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085" s="32" t="str">
        <f>CONCATENATE("F","$",Таблица_основная[[#This Row],[Первая строка массива]])</f>
        <v>F$1074</v>
      </c>
      <c r="P1085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85" s="13">
        <f t="shared" si="67"/>
        <v>1074</v>
      </c>
      <c r="R1085" s="13">
        <f>Таблица_основная[[#This Row],[Первая строка массива]]+15</f>
        <v>1089</v>
      </c>
    </row>
    <row r="1086" spans="1:27" x14ac:dyDescent="0.2">
      <c r="A1086" s="13">
        <v>3225</v>
      </c>
      <c r="B1086" s="28"/>
      <c r="C1086" s="27" t="s">
        <v>146</v>
      </c>
      <c r="D1086" s="29" t="s">
        <v>103</v>
      </c>
      <c r="E1086" s="30">
        <v>45108</v>
      </c>
      <c r="F1086" s="112">
        <v>1.1000000000000001</v>
      </c>
      <c r="G1086" s="113">
        <v>3</v>
      </c>
      <c r="H1086" s="62" t="s">
        <v>121</v>
      </c>
      <c r="I1086" s="78">
        <v>2.9</v>
      </c>
      <c r="J1086" s="32" t="s">
        <v>122</v>
      </c>
      <c r="K1086" s="66">
        <v>17</v>
      </c>
      <c r="L1086" s="56" t="s">
        <v>123</v>
      </c>
      <c r="M1086" s="66">
        <v>22</v>
      </c>
      <c r="N108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086" s="32" t="str">
        <f>CONCATENATE("F","$",Таблица_основная[[#This Row],[Первая строка массива]])</f>
        <v>F$1074</v>
      </c>
      <c r="P1086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86" s="13">
        <f t="shared" si="67"/>
        <v>1074</v>
      </c>
      <c r="R1086" s="13">
        <f>Таблица_основная[[#This Row],[Первая строка массива]]+15</f>
        <v>1089</v>
      </c>
    </row>
    <row r="1087" spans="1:27" x14ac:dyDescent="0.2">
      <c r="A1087" s="13">
        <v>3226</v>
      </c>
      <c r="B1087" s="28"/>
      <c r="C1087" s="27" t="s">
        <v>147</v>
      </c>
      <c r="D1087" s="29" t="s">
        <v>103</v>
      </c>
      <c r="E1087" s="30">
        <v>45108</v>
      </c>
      <c r="F1087" s="112">
        <v>0.8</v>
      </c>
      <c r="G1087" s="113">
        <v>5</v>
      </c>
      <c r="H1087" s="62" t="s">
        <v>121</v>
      </c>
      <c r="I1087" s="78">
        <v>2.9</v>
      </c>
      <c r="J1087" s="32" t="s">
        <v>122</v>
      </c>
      <c r="K1087" s="66">
        <v>17</v>
      </c>
      <c r="L1087" s="56" t="s">
        <v>123</v>
      </c>
      <c r="M1087" s="66">
        <v>22</v>
      </c>
      <c r="N108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087" s="32" t="str">
        <f>CONCATENATE("F","$",Таблица_основная[[#This Row],[Первая строка массива]])</f>
        <v>F$1074</v>
      </c>
      <c r="P1087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87" s="13">
        <f t="shared" si="67"/>
        <v>1074</v>
      </c>
      <c r="R1087" s="13">
        <f>Таблица_основная[[#This Row],[Первая строка массива]]+15</f>
        <v>1089</v>
      </c>
    </row>
    <row r="1088" spans="1:27" x14ac:dyDescent="0.2">
      <c r="A1088" s="13">
        <v>3227</v>
      </c>
      <c r="B1088" s="28"/>
      <c r="C1088" s="27" t="s">
        <v>148</v>
      </c>
      <c r="D1088" s="29" t="s">
        <v>103</v>
      </c>
      <c r="E1088" s="30">
        <v>45108</v>
      </c>
      <c r="F1088" s="112">
        <v>0.5</v>
      </c>
      <c r="G1088" s="113">
        <v>7</v>
      </c>
      <c r="H1088" s="62" t="s">
        <v>121</v>
      </c>
      <c r="I1088" s="78">
        <v>2.9</v>
      </c>
      <c r="J1088" s="32" t="s">
        <v>122</v>
      </c>
      <c r="K1088" s="66">
        <v>17</v>
      </c>
      <c r="L1088" s="56" t="s">
        <v>123</v>
      </c>
      <c r="M1088" s="66">
        <v>22</v>
      </c>
      <c r="N108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088" s="32" t="str">
        <f>CONCATENATE("F","$",Таблица_основная[[#This Row],[Первая строка массива]])</f>
        <v>F$1074</v>
      </c>
      <c r="P1088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88" s="13">
        <f t="shared" si="67"/>
        <v>1074</v>
      </c>
      <c r="R1088" s="13">
        <f>Таблица_основная[[#This Row],[Первая строка массива]]+15</f>
        <v>1089</v>
      </c>
    </row>
    <row r="1089" spans="1:18" x14ac:dyDescent="0.2">
      <c r="A1089" s="107">
        <v>3228</v>
      </c>
      <c r="B1089" s="108"/>
      <c r="C1089" s="109" t="s">
        <v>149</v>
      </c>
      <c r="D1089" s="110" t="s">
        <v>103</v>
      </c>
      <c r="E1089" s="111">
        <v>45108</v>
      </c>
      <c r="F1089" s="112">
        <v>0.4</v>
      </c>
      <c r="G1089" s="113">
        <v>8</v>
      </c>
      <c r="H1089" s="62" t="s">
        <v>121</v>
      </c>
      <c r="I1089" s="78">
        <v>2.9</v>
      </c>
      <c r="J1089" s="32" t="s">
        <v>122</v>
      </c>
      <c r="K1089" s="66">
        <v>17</v>
      </c>
      <c r="L1089" s="56" t="s">
        <v>123</v>
      </c>
      <c r="M1089" s="66">
        <v>22</v>
      </c>
      <c r="N108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1089" s="32" t="str">
        <f>CONCATENATE("F","$",Таблица_основная[[#This Row],[Первая строка массива]])</f>
        <v>F$1074</v>
      </c>
      <c r="P1089" s="32" t="str">
        <f>CONCATENATE("F","$",Таблица_основная[[#This Row],[Первая строка массива]],":","F","$",Таблица_основная[[#This Row],[Последняя строка моссива]])</f>
        <v>F$1074:F$1089</v>
      </c>
      <c r="Q1089" s="13">
        <f t="shared" si="67"/>
        <v>1074</v>
      </c>
      <c r="R1089" s="13">
        <f>Таблица_основная[[#This Row],[Первая строка массива]]+15</f>
        <v>1089</v>
      </c>
    </row>
    <row r="1090" spans="1:18" x14ac:dyDescent="0.2">
      <c r="A1090" s="85">
        <v>3229</v>
      </c>
      <c r="B1090" s="85"/>
      <c r="C1090" s="86" t="s">
        <v>134</v>
      </c>
      <c r="D1090" s="29" t="s">
        <v>81</v>
      </c>
      <c r="E1090" s="30">
        <v>45292</v>
      </c>
      <c r="F1090" s="134">
        <v>88</v>
      </c>
      <c r="G1090" s="132">
        <v>1</v>
      </c>
      <c r="H1090" s="88" t="s">
        <v>154</v>
      </c>
      <c r="I1090" s="87">
        <v>17</v>
      </c>
      <c r="J1090" s="88" t="s">
        <v>155</v>
      </c>
      <c r="K1090" s="66">
        <v>67</v>
      </c>
      <c r="L1090" s="66" t="s">
        <v>156</v>
      </c>
      <c r="M1090" s="66">
        <v>82</v>
      </c>
      <c r="N109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090" s="88" t="str">
        <f>CONCATENATE("F","$",Таблица_основная[[#This Row],[Первая строка массива]])</f>
        <v>F$1090</v>
      </c>
      <c r="P1090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090" s="63">
        <f>ROW()</f>
        <v>1090</v>
      </c>
      <c r="R1090" s="13">
        <f>Таблица_основная[[#This Row],[Первая строка массива]]+15</f>
        <v>1105</v>
      </c>
    </row>
    <row r="1091" spans="1:18" x14ac:dyDescent="0.2">
      <c r="A1091" s="85">
        <v>3230</v>
      </c>
      <c r="B1091" s="85"/>
      <c r="C1091" s="86" t="s">
        <v>135</v>
      </c>
      <c r="D1091" s="29" t="s">
        <v>81</v>
      </c>
      <c r="E1091" s="30">
        <v>45292</v>
      </c>
      <c r="F1091" s="134">
        <v>54</v>
      </c>
      <c r="G1091" s="132">
        <v>2</v>
      </c>
      <c r="H1091" s="88" t="s">
        <v>154</v>
      </c>
      <c r="I1091" s="87">
        <v>17</v>
      </c>
      <c r="J1091" s="88" t="s">
        <v>155</v>
      </c>
      <c r="K1091" s="66">
        <v>67</v>
      </c>
      <c r="L1091" s="66" t="s">
        <v>156</v>
      </c>
      <c r="M1091" s="66">
        <v>82</v>
      </c>
      <c r="N109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091" s="88" t="str">
        <f>CONCATENATE("F","$",Таблица_основная[[#This Row],[Первая строка массива]])</f>
        <v>F$1090</v>
      </c>
      <c r="P1091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091" s="13">
        <f t="shared" si="67"/>
        <v>1090</v>
      </c>
      <c r="R1091" s="13">
        <f>Таблица_основная[[#This Row],[Первая строка массива]]+15</f>
        <v>1105</v>
      </c>
    </row>
    <row r="1092" spans="1:18" x14ac:dyDescent="0.2">
      <c r="A1092" s="85">
        <v>3231</v>
      </c>
      <c r="B1092" s="85"/>
      <c r="C1092" s="86" t="s">
        <v>136</v>
      </c>
      <c r="D1092" s="29" t="s">
        <v>81</v>
      </c>
      <c r="E1092" s="30">
        <v>45292</v>
      </c>
      <c r="F1092" s="134">
        <v>27</v>
      </c>
      <c r="G1092" s="132">
        <v>3</v>
      </c>
      <c r="H1092" s="88" t="s">
        <v>154</v>
      </c>
      <c r="I1092" s="87">
        <v>17</v>
      </c>
      <c r="J1092" s="88" t="s">
        <v>155</v>
      </c>
      <c r="K1092" s="66">
        <v>67</v>
      </c>
      <c r="L1092" s="66" t="s">
        <v>156</v>
      </c>
      <c r="M1092" s="66">
        <v>82</v>
      </c>
      <c r="N109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092" s="88" t="str">
        <f>CONCATENATE("F","$",Таблица_основная[[#This Row],[Первая строка массива]])</f>
        <v>F$1090</v>
      </c>
      <c r="P1092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092" s="13">
        <f t="shared" si="67"/>
        <v>1090</v>
      </c>
      <c r="R1092" s="13">
        <f>Таблица_основная[[#This Row],[Первая строка массива]]+15</f>
        <v>1105</v>
      </c>
    </row>
    <row r="1093" spans="1:18" x14ac:dyDescent="0.2">
      <c r="A1093" s="85">
        <v>3232</v>
      </c>
      <c r="B1093" s="85"/>
      <c r="C1093" s="27" t="s">
        <v>137</v>
      </c>
      <c r="D1093" s="29" t="s">
        <v>81</v>
      </c>
      <c r="E1093" s="30">
        <v>45292</v>
      </c>
      <c r="F1093" s="134">
        <v>14</v>
      </c>
      <c r="G1093" s="132">
        <v>5</v>
      </c>
      <c r="H1093" s="88" t="s">
        <v>154</v>
      </c>
      <c r="I1093" s="87">
        <v>17</v>
      </c>
      <c r="J1093" s="88" t="s">
        <v>155</v>
      </c>
      <c r="K1093" s="66">
        <v>67</v>
      </c>
      <c r="L1093" s="66" t="s">
        <v>156</v>
      </c>
      <c r="M1093" s="66">
        <v>82</v>
      </c>
      <c r="N109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093" s="88" t="str">
        <f>CONCATENATE("F","$",Таблица_основная[[#This Row],[Первая строка массива]])</f>
        <v>F$1090</v>
      </c>
      <c r="P1093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093" s="13">
        <f t="shared" si="67"/>
        <v>1090</v>
      </c>
      <c r="R1093" s="13">
        <f>Таблица_основная[[#This Row],[Первая строка массива]]+15</f>
        <v>1105</v>
      </c>
    </row>
    <row r="1094" spans="1:18" x14ac:dyDescent="0.2">
      <c r="A1094" s="85">
        <v>3233</v>
      </c>
      <c r="B1094" s="85"/>
      <c r="C1094" s="27" t="s">
        <v>138</v>
      </c>
      <c r="D1094" s="29" t="s">
        <v>81</v>
      </c>
      <c r="E1094" s="30">
        <v>45292</v>
      </c>
      <c r="F1094" s="134">
        <v>6</v>
      </c>
      <c r="G1094" s="132">
        <v>10</v>
      </c>
      <c r="H1094" s="88" t="s">
        <v>154</v>
      </c>
      <c r="I1094" s="87">
        <v>17</v>
      </c>
      <c r="J1094" s="88" t="s">
        <v>155</v>
      </c>
      <c r="K1094" s="66">
        <v>67</v>
      </c>
      <c r="L1094" s="66" t="s">
        <v>156</v>
      </c>
      <c r="M1094" s="66">
        <v>82</v>
      </c>
      <c r="N109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1094" s="88" t="str">
        <f>CONCATENATE("F","$",Таблица_основная[[#This Row],[Первая строка массива]])</f>
        <v>F$1090</v>
      </c>
      <c r="P1094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094" s="13">
        <f t="shared" si="67"/>
        <v>1090</v>
      </c>
      <c r="R1094" s="13">
        <f>Таблица_основная[[#This Row],[Первая строка массива]]+15</f>
        <v>1105</v>
      </c>
    </row>
    <row r="1095" spans="1:18" x14ac:dyDescent="0.2">
      <c r="A1095" s="85">
        <v>3234</v>
      </c>
      <c r="B1095" s="85"/>
      <c r="C1095" s="27" t="s">
        <v>139</v>
      </c>
      <c r="D1095" s="29" t="s">
        <v>81</v>
      </c>
      <c r="E1095" s="30">
        <v>45292</v>
      </c>
      <c r="F1095" s="134">
        <v>18</v>
      </c>
      <c r="G1095" s="132">
        <v>4</v>
      </c>
      <c r="H1095" s="88" t="s">
        <v>154</v>
      </c>
      <c r="I1095" s="87">
        <v>17</v>
      </c>
      <c r="J1095" s="88" t="s">
        <v>155</v>
      </c>
      <c r="K1095" s="66">
        <v>67</v>
      </c>
      <c r="L1095" s="66" t="s">
        <v>156</v>
      </c>
      <c r="M1095" s="66">
        <v>82</v>
      </c>
      <c r="N109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095" s="88" t="str">
        <f>CONCATENATE("F","$",Таблица_основная[[#This Row],[Первая строка массива]])</f>
        <v>F$1090</v>
      </c>
      <c r="P1095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095" s="13">
        <f t="shared" si="67"/>
        <v>1090</v>
      </c>
      <c r="R1095" s="13">
        <f>Таблица_основная[[#This Row],[Первая строка массива]]+15</f>
        <v>1105</v>
      </c>
    </row>
    <row r="1096" spans="1:18" x14ac:dyDescent="0.2">
      <c r="A1096" s="85">
        <v>3235</v>
      </c>
      <c r="B1096" s="85"/>
      <c r="C1096" s="27" t="s">
        <v>140</v>
      </c>
      <c r="D1096" s="29" t="s">
        <v>81</v>
      </c>
      <c r="E1096" s="30">
        <v>45292</v>
      </c>
      <c r="F1096" s="134">
        <v>5</v>
      </c>
      <c r="G1096" s="132">
        <v>11</v>
      </c>
      <c r="H1096" s="88" t="s">
        <v>154</v>
      </c>
      <c r="I1096" s="87">
        <v>17</v>
      </c>
      <c r="J1096" s="88" t="s">
        <v>155</v>
      </c>
      <c r="K1096" s="66">
        <v>67</v>
      </c>
      <c r="L1096" s="66" t="s">
        <v>156</v>
      </c>
      <c r="M1096" s="66">
        <v>82</v>
      </c>
      <c r="N109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1096" s="88" t="str">
        <f>CONCATENATE("F","$",Таблица_основная[[#This Row],[Первая строка массива]])</f>
        <v>F$1090</v>
      </c>
      <c r="P1096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096" s="13">
        <f t="shared" si="67"/>
        <v>1090</v>
      </c>
      <c r="R1096" s="13">
        <f>Таблица_основная[[#This Row],[Первая строка массива]]+15</f>
        <v>1105</v>
      </c>
    </row>
    <row r="1097" spans="1:18" x14ac:dyDescent="0.2">
      <c r="A1097" s="85">
        <v>3236</v>
      </c>
      <c r="B1097" s="85"/>
      <c r="C1097" s="27" t="s">
        <v>141</v>
      </c>
      <c r="D1097" s="29" t="s">
        <v>81</v>
      </c>
      <c r="E1097" s="30">
        <v>45292</v>
      </c>
      <c r="F1097" s="134">
        <v>8</v>
      </c>
      <c r="G1097" s="132">
        <v>8</v>
      </c>
      <c r="H1097" s="88" t="s">
        <v>154</v>
      </c>
      <c r="I1097" s="87">
        <v>17</v>
      </c>
      <c r="J1097" s="88" t="s">
        <v>155</v>
      </c>
      <c r="K1097" s="66">
        <v>67</v>
      </c>
      <c r="L1097" s="66" t="s">
        <v>156</v>
      </c>
      <c r="M1097" s="66">
        <v>82</v>
      </c>
      <c r="N109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1097" s="88" t="str">
        <f>CONCATENATE("F","$",Таблица_основная[[#This Row],[Первая строка массива]])</f>
        <v>F$1090</v>
      </c>
      <c r="P1097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097" s="13">
        <f t="shared" si="67"/>
        <v>1090</v>
      </c>
      <c r="R1097" s="13">
        <f>Таблица_основная[[#This Row],[Первая строка массива]]+15</f>
        <v>1105</v>
      </c>
    </row>
    <row r="1098" spans="1:18" x14ac:dyDescent="0.2">
      <c r="A1098" s="85">
        <v>3237</v>
      </c>
      <c r="B1098" s="85"/>
      <c r="C1098" s="27" t="s">
        <v>142</v>
      </c>
      <c r="D1098" s="29" t="s">
        <v>81</v>
      </c>
      <c r="E1098" s="30">
        <v>45292</v>
      </c>
      <c r="F1098" s="134">
        <v>7</v>
      </c>
      <c r="G1098" s="132">
        <v>9</v>
      </c>
      <c r="H1098" s="88" t="s">
        <v>154</v>
      </c>
      <c r="I1098" s="87">
        <v>17</v>
      </c>
      <c r="J1098" s="88" t="s">
        <v>155</v>
      </c>
      <c r="K1098" s="66">
        <v>67</v>
      </c>
      <c r="L1098" s="66" t="s">
        <v>156</v>
      </c>
      <c r="M1098" s="66">
        <v>82</v>
      </c>
      <c r="N109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098" s="88" t="str">
        <f>CONCATENATE("F","$",Таблица_основная[[#This Row],[Первая строка массива]])</f>
        <v>F$1090</v>
      </c>
      <c r="P1098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098" s="13">
        <f t="shared" si="67"/>
        <v>1090</v>
      </c>
      <c r="R1098" s="13">
        <f>Таблица_основная[[#This Row],[Первая строка массива]]+15</f>
        <v>1105</v>
      </c>
    </row>
    <row r="1099" spans="1:18" x14ac:dyDescent="0.2">
      <c r="A1099" s="85">
        <v>3238</v>
      </c>
      <c r="B1099" s="85"/>
      <c r="C1099" s="27" t="s">
        <v>143</v>
      </c>
      <c r="D1099" s="29" t="s">
        <v>81</v>
      </c>
      <c r="E1099" s="30">
        <v>45292</v>
      </c>
      <c r="F1099" s="134">
        <v>1</v>
      </c>
      <c r="G1099" s="132">
        <v>15</v>
      </c>
      <c r="H1099" s="88" t="s">
        <v>154</v>
      </c>
      <c r="I1099" s="87">
        <v>17</v>
      </c>
      <c r="J1099" s="88" t="s">
        <v>155</v>
      </c>
      <c r="K1099" s="66">
        <v>67</v>
      </c>
      <c r="L1099" s="66" t="s">
        <v>156</v>
      </c>
      <c r="M1099" s="66">
        <v>82</v>
      </c>
      <c r="N109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1099" s="88" t="str">
        <f>CONCATENATE("F","$",Таблица_основная[[#This Row],[Первая строка массива]])</f>
        <v>F$1090</v>
      </c>
      <c r="P1099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099" s="13">
        <f t="shared" si="67"/>
        <v>1090</v>
      </c>
      <c r="R1099" s="13">
        <f>Таблица_основная[[#This Row],[Первая строка массива]]+15</f>
        <v>1105</v>
      </c>
    </row>
    <row r="1100" spans="1:18" x14ac:dyDescent="0.2">
      <c r="A1100" s="85">
        <v>3239</v>
      </c>
      <c r="B1100" s="85"/>
      <c r="C1100" s="27" t="s">
        <v>144</v>
      </c>
      <c r="D1100" s="29" t="s">
        <v>81</v>
      </c>
      <c r="E1100" s="30">
        <v>45292</v>
      </c>
      <c r="F1100" s="134">
        <v>10</v>
      </c>
      <c r="G1100" s="132">
        <v>6</v>
      </c>
      <c r="H1100" s="88" t="s">
        <v>154</v>
      </c>
      <c r="I1100" s="87">
        <v>17</v>
      </c>
      <c r="J1100" s="88" t="s">
        <v>155</v>
      </c>
      <c r="K1100" s="66">
        <v>67</v>
      </c>
      <c r="L1100" s="66" t="s">
        <v>156</v>
      </c>
      <c r="M1100" s="66">
        <v>82</v>
      </c>
      <c r="N110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100" s="88" t="str">
        <f>CONCATENATE("F","$",Таблица_основная[[#This Row],[Первая строка массива]])</f>
        <v>F$1090</v>
      </c>
      <c r="P1100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100" s="13">
        <f t="shared" si="67"/>
        <v>1090</v>
      </c>
      <c r="R1100" s="13">
        <f>Таблица_основная[[#This Row],[Первая строка массива]]+15</f>
        <v>1105</v>
      </c>
    </row>
    <row r="1101" spans="1:18" x14ac:dyDescent="0.2">
      <c r="A1101" s="85">
        <v>3240</v>
      </c>
      <c r="B1101" s="85"/>
      <c r="C1101" s="27" t="s">
        <v>145</v>
      </c>
      <c r="D1101" s="29" t="s">
        <v>81</v>
      </c>
      <c r="E1101" s="30">
        <v>45292</v>
      </c>
      <c r="F1101" s="134">
        <v>4</v>
      </c>
      <c r="G1101" s="132">
        <v>13</v>
      </c>
      <c r="H1101" s="88" t="s">
        <v>154</v>
      </c>
      <c r="I1101" s="87">
        <v>17</v>
      </c>
      <c r="J1101" s="88" t="s">
        <v>155</v>
      </c>
      <c r="K1101" s="66">
        <v>67</v>
      </c>
      <c r="L1101" s="66" t="s">
        <v>156</v>
      </c>
      <c r="M1101" s="66">
        <v>82</v>
      </c>
      <c r="N110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1101" s="88" t="str">
        <f>CONCATENATE("F","$",Таблица_основная[[#This Row],[Первая строка массива]])</f>
        <v>F$1090</v>
      </c>
      <c r="P1101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101" s="13">
        <f t="shared" si="67"/>
        <v>1090</v>
      </c>
      <c r="R1101" s="13">
        <f>Таблица_основная[[#This Row],[Первая строка массива]]+15</f>
        <v>1105</v>
      </c>
    </row>
    <row r="1102" spans="1:18" x14ac:dyDescent="0.2">
      <c r="A1102" s="85">
        <v>3241</v>
      </c>
      <c r="B1102" s="85"/>
      <c r="C1102" s="27" t="s">
        <v>146</v>
      </c>
      <c r="D1102" s="29" t="s">
        <v>81</v>
      </c>
      <c r="E1102" s="30">
        <v>45292</v>
      </c>
      <c r="F1102" s="134">
        <v>9</v>
      </c>
      <c r="G1102" s="132">
        <v>7</v>
      </c>
      <c r="H1102" s="88" t="s">
        <v>154</v>
      </c>
      <c r="I1102" s="87">
        <v>17</v>
      </c>
      <c r="J1102" s="88" t="s">
        <v>155</v>
      </c>
      <c r="K1102" s="66">
        <v>67</v>
      </c>
      <c r="L1102" s="66" t="s">
        <v>156</v>
      </c>
      <c r="M1102" s="66">
        <v>82</v>
      </c>
      <c r="N110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102" s="88" t="str">
        <f>CONCATENATE("F","$",Таблица_основная[[#This Row],[Первая строка массива]])</f>
        <v>F$1090</v>
      </c>
      <c r="P1102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102" s="13">
        <f t="shared" si="67"/>
        <v>1090</v>
      </c>
      <c r="R1102" s="13">
        <f>Таблица_основная[[#This Row],[Первая строка массива]]+15</f>
        <v>1105</v>
      </c>
    </row>
    <row r="1103" spans="1:18" x14ac:dyDescent="0.2">
      <c r="A1103" s="85">
        <v>3242</v>
      </c>
      <c r="B1103" s="85"/>
      <c r="C1103" s="27" t="s">
        <v>147</v>
      </c>
      <c r="D1103" s="29" t="s">
        <v>81</v>
      </c>
      <c r="E1103" s="30">
        <v>45292</v>
      </c>
      <c r="F1103" s="134">
        <v>5</v>
      </c>
      <c r="G1103" s="132">
        <v>12</v>
      </c>
      <c r="H1103" s="88" t="s">
        <v>154</v>
      </c>
      <c r="I1103" s="87">
        <v>17</v>
      </c>
      <c r="J1103" s="88" t="s">
        <v>155</v>
      </c>
      <c r="K1103" s="66">
        <v>67</v>
      </c>
      <c r="L1103" s="66" t="s">
        <v>156</v>
      </c>
      <c r="M1103" s="66">
        <v>82</v>
      </c>
      <c r="N110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1103" s="88" t="str">
        <f>CONCATENATE("F","$",Таблица_основная[[#This Row],[Первая строка массива]])</f>
        <v>F$1090</v>
      </c>
      <c r="P1103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103" s="13">
        <f t="shared" si="67"/>
        <v>1090</v>
      </c>
      <c r="R1103" s="13">
        <f>Таблица_основная[[#This Row],[Первая строка массива]]+15</f>
        <v>1105</v>
      </c>
    </row>
    <row r="1104" spans="1:18" x14ac:dyDescent="0.2">
      <c r="A1104" s="85">
        <v>3243</v>
      </c>
      <c r="B1104" s="85"/>
      <c r="C1104" s="27" t="s">
        <v>148</v>
      </c>
      <c r="D1104" s="29" t="s">
        <v>81</v>
      </c>
      <c r="E1104" s="30">
        <v>45292</v>
      </c>
      <c r="F1104" s="134">
        <v>18</v>
      </c>
      <c r="G1104" s="132">
        <v>4</v>
      </c>
      <c r="H1104" s="88" t="s">
        <v>154</v>
      </c>
      <c r="I1104" s="87">
        <v>17</v>
      </c>
      <c r="J1104" s="88" t="s">
        <v>155</v>
      </c>
      <c r="K1104" s="66">
        <v>67</v>
      </c>
      <c r="L1104" s="66" t="s">
        <v>156</v>
      </c>
      <c r="M1104" s="66">
        <v>82</v>
      </c>
      <c r="N110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104" s="88" t="str">
        <f>CONCATENATE("F","$",Таблица_основная[[#This Row],[Первая строка массива]])</f>
        <v>F$1090</v>
      </c>
      <c r="P1104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104" s="13">
        <f t="shared" si="67"/>
        <v>1090</v>
      </c>
      <c r="R1104" s="13">
        <f>Таблица_основная[[#This Row],[Первая строка массива]]+15</f>
        <v>1105</v>
      </c>
    </row>
    <row r="1105" spans="1:18" x14ac:dyDescent="0.2">
      <c r="A1105" s="85">
        <v>3244</v>
      </c>
      <c r="B1105" s="85"/>
      <c r="C1105" s="27" t="s">
        <v>149</v>
      </c>
      <c r="D1105" s="29" t="s">
        <v>81</v>
      </c>
      <c r="E1105" s="30">
        <v>45292</v>
      </c>
      <c r="F1105" s="134">
        <v>3</v>
      </c>
      <c r="G1105" s="132">
        <v>14</v>
      </c>
      <c r="H1105" s="88" t="s">
        <v>154</v>
      </c>
      <c r="I1105" s="87">
        <v>17</v>
      </c>
      <c r="J1105" s="88" t="s">
        <v>155</v>
      </c>
      <c r="K1105" s="66">
        <v>67</v>
      </c>
      <c r="L1105" s="66" t="s">
        <v>156</v>
      </c>
      <c r="M1105" s="66">
        <v>82</v>
      </c>
      <c r="N110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1105" s="88" t="str">
        <f>CONCATENATE("F","$",Таблица_основная[[#This Row],[Первая строка массива]])</f>
        <v>F$1090</v>
      </c>
      <c r="P1105" s="88" t="str">
        <f>CONCATENATE("F","$",Таблица_основная[[#This Row],[Первая строка массива]],":","F","$",Таблица_основная[[#This Row],[Последняя строка моссива]])</f>
        <v>F$1090:F$1105</v>
      </c>
      <c r="Q1105" s="13">
        <f t="shared" si="67"/>
        <v>1090</v>
      </c>
      <c r="R1105" s="13">
        <f>Таблица_основная[[#This Row],[Первая строка массива]]+15</f>
        <v>1105</v>
      </c>
    </row>
    <row r="1106" spans="1:18" x14ac:dyDescent="0.2">
      <c r="A1106" s="85">
        <v>3245</v>
      </c>
      <c r="B1106" s="85"/>
      <c r="C1106" s="95" t="s">
        <v>134</v>
      </c>
      <c r="D1106" s="96" t="s">
        <v>96</v>
      </c>
      <c r="E1106" s="30">
        <v>45292</v>
      </c>
      <c r="F1106" s="130">
        <v>61.19</v>
      </c>
      <c r="G1106" s="132">
        <v>2</v>
      </c>
      <c r="H1106" s="88" t="s">
        <v>154</v>
      </c>
      <c r="I1106" s="87">
        <v>56</v>
      </c>
      <c r="J1106" s="88" t="s">
        <v>155</v>
      </c>
      <c r="K1106" s="66">
        <v>64</v>
      </c>
      <c r="L1106" s="66" t="s">
        <v>156</v>
      </c>
      <c r="M1106" s="66">
        <v>69</v>
      </c>
      <c r="N110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106" s="88" t="str">
        <f>CONCATENATE("F","$",Таблица_основная[[#This Row],[Первая строка массива]])</f>
        <v>F$1106</v>
      </c>
      <c r="P1106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06" s="93">
        <f>ROW()</f>
        <v>1106</v>
      </c>
      <c r="R1106" s="13">
        <f>Таблица_основная[[#This Row],[Первая строка массива]]+15</f>
        <v>1121</v>
      </c>
    </row>
    <row r="1107" spans="1:18" x14ac:dyDescent="0.2">
      <c r="A1107" s="85">
        <v>3246</v>
      </c>
      <c r="B1107" s="85"/>
      <c r="C1107" s="27" t="s">
        <v>135</v>
      </c>
      <c r="D1107" s="29" t="s">
        <v>96</v>
      </c>
      <c r="E1107" s="30">
        <v>45292</v>
      </c>
      <c r="F1107" s="130">
        <v>100</v>
      </c>
      <c r="G1107" s="132">
        <v>1</v>
      </c>
      <c r="H1107" s="88" t="s">
        <v>154</v>
      </c>
      <c r="I1107" s="87">
        <v>56</v>
      </c>
      <c r="J1107" s="88" t="s">
        <v>155</v>
      </c>
      <c r="K1107" s="66">
        <v>64</v>
      </c>
      <c r="L1107" s="66" t="s">
        <v>156</v>
      </c>
      <c r="M1107" s="66">
        <v>69</v>
      </c>
      <c r="N110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107" s="88" t="str">
        <f>CONCATENATE("F","$",Таблица_основная[[#This Row],[Первая строка массива]])</f>
        <v>F$1106</v>
      </c>
      <c r="P1107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07" s="13">
        <f t="shared" si="67"/>
        <v>1106</v>
      </c>
      <c r="R1107" s="13">
        <f>Таблица_основная[[#This Row],[Первая строка массива]]+15</f>
        <v>1121</v>
      </c>
    </row>
    <row r="1108" spans="1:18" x14ac:dyDescent="0.2">
      <c r="A1108" s="85">
        <v>3247</v>
      </c>
      <c r="B1108" s="85"/>
      <c r="C1108" s="27" t="s">
        <v>136</v>
      </c>
      <c r="D1108" s="29" t="s">
        <v>96</v>
      </c>
      <c r="E1108" s="30">
        <v>45292</v>
      </c>
      <c r="F1108" s="135">
        <v>100</v>
      </c>
      <c r="G1108" s="132">
        <v>1</v>
      </c>
      <c r="H1108" s="88" t="s">
        <v>154</v>
      </c>
      <c r="I1108" s="87">
        <v>56</v>
      </c>
      <c r="J1108" s="88" t="s">
        <v>155</v>
      </c>
      <c r="K1108" s="66">
        <v>64</v>
      </c>
      <c r="L1108" s="66" t="s">
        <v>156</v>
      </c>
      <c r="M1108" s="66">
        <v>69</v>
      </c>
      <c r="N110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108" s="88" t="str">
        <f>CONCATENATE("F","$",Таблица_основная[[#This Row],[Первая строка массива]])</f>
        <v>F$1106</v>
      </c>
      <c r="P1108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08" s="13">
        <f t="shared" si="67"/>
        <v>1106</v>
      </c>
      <c r="R1108" s="13">
        <f>Таблица_основная[[#This Row],[Первая строка массива]]+15</f>
        <v>1121</v>
      </c>
    </row>
    <row r="1109" spans="1:18" x14ac:dyDescent="0.2">
      <c r="A1109" s="85">
        <v>3248</v>
      </c>
      <c r="B1109" s="85"/>
      <c r="C1109" s="27" t="s">
        <v>137</v>
      </c>
      <c r="D1109" s="29" t="s">
        <v>96</v>
      </c>
      <c r="E1109" s="30">
        <v>45292</v>
      </c>
      <c r="F1109" s="135">
        <v>50.34</v>
      </c>
      <c r="G1109" s="132">
        <v>7</v>
      </c>
      <c r="H1109" s="88" t="s">
        <v>154</v>
      </c>
      <c r="I1109" s="87">
        <v>56</v>
      </c>
      <c r="J1109" s="88" t="s">
        <v>155</v>
      </c>
      <c r="K1109" s="66">
        <v>64</v>
      </c>
      <c r="L1109" s="66" t="s">
        <v>156</v>
      </c>
      <c r="M1109" s="66">
        <v>69</v>
      </c>
      <c r="N110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109" s="88" t="str">
        <f>CONCATENATE("F","$",Таблица_основная[[#This Row],[Первая строка массива]])</f>
        <v>F$1106</v>
      </c>
      <c r="P1109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09" s="13">
        <f t="shared" si="67"/>
        <v>1106</v>
      </c>
      <c r="R1109" s="13">
        <f>Таблица_основная[[#This Row],[Первая строка массива]]+15</f>
        <v>1121</v>
      </c>
    </row>
    <row r="1110" spans="1:18" x14ac:dyDescent="0.2">
      <c r="A1110" s="85">
        <v>3249</v>
      </c>
      <c r="B1110" s="85"/>
      <c r="C1110" s="27" t="s">
        <v>138</v>
      </c>
      <c r="D1110" s="29" t="s">
        <v>96</v>
      </c>
      <c r="E1110" s="30">
        <v>45292</v>
      </c>
      <c r="F1110" s="135">
        <v>51</v>
      </c>
      <c r="G1110" s="132">
        <v>6</v>
      </c>
      <c r="H1110" s="88" t="s">
        <v>154</v>
      </c>
      <c r="I1110" s="87">
        <v>56</v>
      </c>
      <c r="J1110" s="88" t="s">
        <v>155</v>
      </c>
      <c r="K1110" s="66">
        <v>64</v>
      </c>
      <c r="L1110" s="66" t="s">
        <v>156</v>
      </c>
      <c r="M1110" s="66">
        <v>69</v>
      </c>
      <c r="N111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110" s="88" t="str">
        <f>CONCATENATE("F","$",Таблица_основная[[#This Row],[Первая строка массива]])</f>
        <v>F$1106</v>
      </c>
      <c r="P1110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10" s="13">
        <f t="shared" si="67"/>
        <v>1106</v>
      </c>
      <c r="R1110" s="13">
        <f>Таблица_основная[[#This Row],[Первая строка массива]]+15</f>
        <v>1121</v>
      </c>
    </row>
    <row r="1111" spans="1:18" x14ac:dyDescent="0.2">
      <c r="A1111" s="85">
        <v>3250</v>
      </c>
      <c r="B1111" s="85"/>
      <c r="C1111" s="27" t="s">
        <v>139</v>
      </c>
      <c r="D1111" s="29" t="s">
        <v>96</v>
      </c>
      <c r="E1111" s="30">
        <v>45292</v>
      </c>
      <c r="F1111" s="135">
        <v>36.97</v>
      </c>
      <c r="G1111" s="132">
        <v>10</v>
      </c>
      <c r="H1111" s="88" t="s">
        <v>154</v>
      </c>
      <c r="I1111" s="87">
        <v>56</v>
      </c>
      <c r="J1111" s="88" t="s">
        <v>155</v>
      </c>
      <c r="K1111" s="66">
        <v>64</v>
      </c>
      <c r="L1111" s="66" t="s">
        <v>156</v>
      </c>
      <c r="M1111" s="66">
        <v>69</v>
      </c>
      <c r="N111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1111" s="88" t="str">
        <f>CONCATENATE("F","$",Таблица_основная[[#This Row],[Первая строка массива]])</f>
        <v>F$1106</v>
      </c>
      <c r="P1111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11" s="13">
        <f t="shared" si="67"/>
        <v>1106</v>
      </c>
      <c r="R1111" s="13">
        <f>Таблица_основная[[#This Row],[Первая строка массива]]+15</f>
        <v>1121</v>
      </c>
    </row>
    <row r="1112" spans="1:18" x14ac:dyDescent="0.2">
      <c r="A1112" s="85">
        <v>3251</v>
      </c>
      <c r="B1112" s="85"/>
      <c r="C1112" s="27" t="s">
        <v>140</v>
      </c>
      <c r="D1112" s="29" t="s">
        <v>96</v>
      </c>
      <c r="E1112" s="30">
        <v>45292</v>
      </c>
      <c r="F1112" s="135">
        <v>42.48</v>
      </c>
      <c r="G1112" s="132">
        <v>8</v>
      </c>
      <c r="H1112" s="88" t="s">
        <v>154</v>
      </c>
      <c r="I1112" s="87">
        <v>56</v>
      </c>
      <c r="J1112" s="88" t="s">
        <v>155</v>
      </c>
      <c r="K1112" s="66">
        <v>64</v>
      </c>
      <c r="L1112" s="66" t="s">
        <v>156</v>
      </c>
      <c r="M1112" s="66">
        <v>69</v>
      </c>
      <c r="N111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1112" s="88" t="str">
        <f>CONCATENATE("F","$",Таблица_основная[[#This Row],[Первая строка массива]])</f>
        <v>F$1106</v>
      </c>
      <c r="P1112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12" s="13">
        <f t="shared" si="67"/>
        <v>1106</v>
      </c>
      <c r="R1112" s="13">
        <f>Таблица_основная[[#This Row],[Первая строка массива]]+15</f>
        <v>1121</v>
      </c>
    </row>
    <row r="1113" spans="1:18" x14ac:dyDescent="0.2">
      <c r="A1113" s="85">
        <v>3252</v>
      </c>
      <c r="B1113" s="85"/>
      <c r="C1113" s="27" t="s">
        <v>141</v>
      </c>
      <c r="D1113" s="29" t="s">
        <v>96</v>
      </c>
      <c r="E1113" s="30">
        <v>45292</v>
      </c>
      <c r="F1113" s="135">
        <v>54</v>
      </c>
      <c r="G1113" s="132">
        <v>4</v>
      </c>
      <c r="H1113" s="88" t="s">
        <v>154</v>
      </c>
      <c r="I1113" s="87">
        <v>56</v>
      </c>
      <c r="J1113" s="88" t="s">
        <v>155</v>
      </c>
      <c r="K1113" s="66">
        <v>64</v>
      </c>
      <c r="L1113" s="66" t="s">
        <v>156</v>
      </c>
      <c r="M1113" s="66">
        <v>69</v>
      </c>
      <c r="N111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113" s="88" t="str">
        <f>CONCATENATE("F","$",Таблица_основная[[#This Row],[Первая строка массива]])</f>
        <v>F$1106</v>
      </c>
      <c r="P1113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13" s="13">
        <f t="shared" si="67"/>
        <v>1106</v>
      </c>
      <c r="R1113" s="13">
        <f>Таблица_основная[[#This Row],[Первая строка массива]]+15</f>
        <v>1121</v>
      </c>
    </row>
    <row r="1114" spans="1:18" x14ac:dyDescent="0.2">
      <c r="A1114" s="85">
        <v>3253</v>
      </c>
      <c r="B1114" s="85"/>
      <c r="C1114" s="27" t="s">
        <v>142</v>
      </c>
      <c r="D1114" s="29" t="s">
        <v>96</v>
      </c>
      <c r="E1114" s="30">
        <v>45292</v>
      </c>
      <c r="F1114" s="135">
        <v>28.4</v>
      </c>
      <c r="G1114" s="132">
        <v>14</v>
      </c>
      <c r="H1114" s="88" t="s">
        <v>154</v>
      </c>
      <c r="I1114" s="87">
        <v>56</v>
      </c>
      <c r="J1114" s="88" t="s">
        <v>155</v>
      </c>
      <c r="K1114" s="66">
        <v>64</v>
      </c>
      <c r="L1114" s="66" t="s">
        <v>156</v>
      </c>
      <c r="M1114" s="66">
        <v>69</v>
      </c>
      <c r="N111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1114" s="88" t="str">
        <f>CONCATENATE("F","$",Таблица_основная[[#This Row],[Первая строка массива]])</f>
        <v>F$1106</v>
      </c>
      <c r="P1114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14" s="13">
        <f t="shared" si="67"/>
        <v>1106</v>
      </c>
      <c r="R1114" s="13">
        <f>Таблица_основная[[#This Row],[Первая строка массива]]+15</f>
        <v>1121</v>
      </c>
    </row>
    <row r="1115" spans="1:18" x14ac:dyDescent="0.2">
      <c r="A1115" s="85">
        <v>3254</v>
      </c>
      <c r="B1115" s="85"/>
      <c r="C1115" s="27" t="s">
        <v>143</v>
      </c>
      <c r="D1115" s="29" t="s">
        <v>96</v>
      </c>
      <c r="E1115" s="30">
        <v>45292</v>
      </c>
      <c r="F1115" s="135">
        <v>51.33</v>
      </c>
      <c r="G1115" s="132">
        <v>5</v>
      </c>
      <c r="H1115" s="88" t="s">
        <v>154</v>
      </c>
      <c r="I1115" s="87">
        <v>56</v>
      </c>
      <c r="J1115" s="88" t="s">
        <v>155</v>
      </c>
      <c r="K1115" s="66">
        <v>64</v>
      </c>
      <c r="L1115" s="66" t="s">
        <v>156</v>
      </c>
      <c r="M1115" s="66">
        <v>69</v>
      </c>
      <c r="N111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115" s="88" t="str">
        <f>CONCATENATE("F","$",Таблица_основная[[#This Row],[Первая строка массива]])</f>
        <v>F$1106</v>
      </c>
      <c r="P1115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15" s="13">
        <f t="shared" si="67"/>
        <v>1106</v>
      </c>
      <c r="R1115" s="13">
        <f>Таблица_основная[[#This Row],[Первая строка массива]]+15</f>
        <v>1121</v>
      </c>
    </row>
    <row r="1116" spans="1:18" x14ac:dyDescent="0.2">
      <c r="A1116" s="85">
        <v>3255</v>
      </c>
      <c r="B1116" s="85"/>
      <c r="C1116" s="27" t="s">
        <v>144</v>
      </c>
      <c r="D1116" s="29" t="s">
        <v>96</v>
      </c>
      <c r="E1116" s="30">
        <v>45292</v>
      </c>
      <c r="F1116" s="135">
        <v>30.71</v>
      </c>
      <c r="G1116" s="132">
        <v>13</v>
      </c>
      <c r="H1116" s="88" t="s">
        <v>154</v>
      </c>
      <c r="I1116" s="87">
        <v>56</v>
      </c>
      <c r="J1116" s="88" t="s">
        <v>155</v>
      </c>
      <c r="K1116" s="66">
        <v>64</v>
      </c>
      <c r="L1116" s="66" t="s">
        <v>156</v>
      </c>
      <c r="M1116" s="66">
        <v>69</v>
      </c>
      <c r="N111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1116" s="88" t="str">
        <f>CONCATENATE("F","$",Таблица_основная[[#This Row],[Первая строка массива]])</f>
        <v>F$1106</v>
      </c>
      <c r="P1116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16" s="13">
        <f t="shared" si="67"/>
        <v>1106</v>
      </c>
      <c r="R1116" s="13">
        <f>Таблица_основная[[#This Row],[Первая строка массива]]+15</f>
        <v>1121</v>
      </c>
    </row>
    <row r="1117" spans="1:18" x14ac:dyDescent="0.2">
      <c r="A1117" s="85">
        <v>3256</v>
      </c>
      <c r="B1117" s="85"/>
      <c r="C1117" s="27" t="s">
        <v>145</v>
      </c>
      <c r="D1117" s="29" t="s">
        <v>96</v>
      </c>
      <c r="E1117" s="30">
        <v>45292</v>
      </c>
      <c r="F1117" s="135">
        <v>25</v>
      </c>
      <c r="G1117" s="132">
        <v>15</v>
      </c>
      <c r="H1117" s="88" t="s">
        <v>154</v>
      </c>
      <c r="I1117" s="87">
        <v>56</v>
      </c>
      <c r="J1117" s="88" t="s">
        <v>155</v>
      </c>
      <c r="K1117" s="66">
        <v>64</v>
      </c>
      <c r="L1117" s="66" t="s">
        <v>156</v>
      </c>
      <c r="M1117" s="66">
        <v>69</v>
      </c>
      <c r="N111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1117" s="88" t="str">
        <f>CONCATENATE("F","$",Таблица_основная[[#This Row],[Первая строка массива]])</f>
        <v>F$1106</v>
      </c>
      <c r="P1117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17" s="13">
        <f t="shared" si="67"/>
        <v>1106</v>
      </c>
      <c r="R1117" s="13">
        <f>Таблица_основная[[#This Row],[Первая строка массива]]+15</f>
        <v>1121</v>
      </c>
    </row>
    <row r="1118" spans="1:18" x14ac:dyDescent="0.2">
      <c r="A1118" s="85">
        <v>3257</v>
      </c>
      <c r="B1118" s="85"/>
      <c r="C1118" s="27" t="s">
        <v>146</v>
      </c>
      <c r="D1118" s="29" t="s">
        <v>96</v>
      </c>
      <c r="E1118" s="30">
        <v>45292</v>
      </c>
      <c r="F1118" s="135">
        <v>40.83</v>
      </c>
      <c r="G1118" s="132">
        <v>9</v>
      </c>
      <c r="H1118" s="88" t="s">
        <v>154</v>
      </c>
      <c r="I1118" s="87">
        <v>56</v>
      </c>
      <c r="J1118" s="88" t="s">
        <v>155</v>
      </c>
      <c r="K1118" s="66">
        <v>64</v>
      </c>
      <c r="L1118" s="66" t="s">
        <v>156</v>
      </c>
      <c r="M1118" s="66">
        <v>69</v>
      </c>
      <c r="N111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118" s="88" t="str">
        <f>CONCATENATE("F","$",Таблица_основная[[#This Row],[Первая строка массива]])</f>
        <v>F$1106</v>
      </c>
      <c r="P1118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18" s="13">
        <f t="shared" si="67"/>
        <v>1106</v>
      </c>
      <c r="R1118" s="13">
        <f>Таблица_основная[[#This Row],[Первая строка массива]]+15</f>
        <v>1121</v>
      </c>
    </row>
    <row r="1119" spans="1:18" x14ac:dyDescent="0.2">
      <c r="A1119" s="85">
        <v>3258</v>
      </c>
      <c r="B1119" s="85"/>
      <c r="C1119" s="27" t="s">
        <v>147</v>
      </c>
      <c r="D1119" s="29" t="s">
        <v>96</v>
      </c>
      <c r="E1119" s="30">
        <v>45292</v>
      </c>
      <c r="F1119" s="135">
        <v>55.58</v>
      </c>
      <c r="G1119" s="132">
        <v>3</v>
      </c>
      <c r="H1119" s="88" t="s">
        <v>154</v>
      </c>
      <c r="I1119" s="87">
        <v>56</v>
      </c>
      <c r="J1119" s="88" t="s">
        <v>155</v>
      </c>
      <c r="K1119" s="66">
        <v>64</v>
      </c>
      <c r="L1119" s="66" t="s">
        <v>156</v>
      </c>
      <c r="M1119" s="66">
        <v>69</v>
      </c>
      <c r="N111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119" s="88" t="str">
        <f>CONCATENATE("F","$",Таблица_основная[[#This Row],[Первая строка массива]])</f>
        <v>F$1106</v>
      </c>
      <c r="P1119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19" s="13">
        <f t="shared" si="67"/>
        <v>1106</v>
      </c>
      <c r="R1119" s="13">
        <f>Таблица_основная[[#This Row],[Первая строка массива]]+15</f>
        <v>1121</v>
      </c>
    </row>
    <row r="1120" spans="1:18" x14ac:dyDescent="0.2">
      <c r="A1120" s="85">
        <v>3259</v>
      </c>
      <c r="B1120" s="85"/>
      <c r="C1120" s="27" t="s">
        <v>148</v>
      </c>
      <c r="D1120" s="29" t="s">
        <v>96</v>
      </c>
      <c r="E1120" s="30">
        <v>45292</v>
      </c>
      <c r="F1120" s="135">
        <v>31.79</v>
      </c>
      <c r="G1120" s="132">
        <v>12</v>
      </c>
      <c r="H1120" s="88" t="s">
        <v>154</v>
      </c>
      <c r="I1120" s="87">
        <v>56</v>
      </c>
      <c r="J1120" s="88" t="s">
        <v>155</v>
      </c>
      <c r="K1120" s="66">
        <v>64</v>
      </c>
      <c r="L1120" s="66" t="s">
        <v>156</v>
      </c>
      <c r="M1120" s="66">
        <v>69</v>
      </c>
      <c r="N112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1120" s="88" t="str">
        <f>CONCATENATE("F","$",Таблица_основная[[#This Row],[Первая строка массива]])</f>
        <v>F$1106</v>
      </c>
      <c r="P1120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20" s="13">
        <f t="shared" si="67"/>
        <v>1106</v>
      </c>
      <c r="R1120" s="13">
        <f>Таблица_основная[[#This Row],[Первая строка массива]]+15</f>
        <v>1121</v>
      </c>
    </row>
    <row r="1121" spans="1:18" x14ac:dyDescent="0.2">
      <c r="A1121" s="85">
        <v>3260</v>
      </c>
      <c r="B1121" s="85"/>
      <c r="C1121" s="27" t="s">
        <v>149</v>
      </c>
      <c r="D1121" s="29" t="s">
        <v>96</v>
      </c>
      <c r="E1121" s="30">
        <v>45292</v>
      </c>
      <c r="F1121" s="135">
        <v>34.71</v>
      </c>
      <c r="G1121" s="132">
        <v>11</v>
      </c>
      <c r="H1121" s="88" t="s">
        <v>154</v>
      </c>
      <c r="I1121" s="87">
        <v>56</v>
      </c>
      <c r="J1121" s="88" t="s">
        <v>155</v>
      </c>
      <c r="K1121" s="66">
        <v>64</v>
      </c>
      <c r="L1121" s="66" t="s">
        <v>156</v>
      </c>
      <c r="M1121" s="66">
        <v>69</v>
      </c>
      <c r="N112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1121" s="88" t="str">
        <f>CONCATENATE("F","$",Таблица_основная[[#This Row],[Первая строка массива]])</f>
        <v>F$1106</v>
      </c>
      <c r="P1121" s="88" t="str">
        <f>CONCATENATE("F","$",Таблица_основная[[#This Row],[Первая строка массива]],":","F","$",Таблица_основная[[#This Row],[Последняя строка моссива]])</f>
        <v>F$1106:F$1121</v>
      </c>
      <c r="Q1121" s="13">
        <f t="shared" si="67"/>
        <v>1106</v>
      </c>
      <c r="R1121" s="13">
        <f>Таблица_основная[[#This Row],[Первая строка массива]]+15</f>
        <v>1121</v>
      </c>
    </row>
    <row r="1122" spans="1:18" x14ac:dyDescent="0.2">
      <c r="A1122" s="85">
        <v>3261</v>
      </c>
      <c r="B1122" s="85"/>
      <c r="C1122" s="95" t="s">
        <v>134</v>
      </c>
      <c r="D1122" s="29" t="s">
        <v>152</v>
      </c>
      <c r="E1122" s="30">
        <v>45292</v>
      </c>
      <c r="F1122" s="135">
        <v>77.41</v>
      </c>
      <c r="G1122" s="132">
        <v>5</v>
      </c>
      <c r="H1122" s="88" t="s">
        <v>154</v>
      </c>
      <c r="I1122" s="87">
        <v>70</v>
      </c>
      <c r="J1122" s="88" t="s">
        <v>155</v>
      </c>
      <c r="K1122" s="66">
        <v>55</v>
      </c>
      <c r="L1122" s="66" t="s">
        <v>156</v>
      </c>
      <c r="M1122" s="66">
        <v>91</v>
      </c>
      <c r="N112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122" s="88" t="str">
        <f>CONCATENATE("F","$",Таблица_основная[[#This Row],[Первая строка массива]])</f>
        <v>F$1122</v>
      </c>
      <c r="P1122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22" s="93">
        <f>ROW()</f>
        <v>1122</v>
      </c>
      <c r="R1122" s="13">
        <f>Таблица_основная[[#This Row],[Первая строка массива]]+15</f>
        <v>1137</v>
      </c>
    </row>
    <row r="1123" spans="1:18" x14ac:dyDescent="0.2">
      <c r="A1123" s="85">
        <v>3262</v>
      </c>
      <c r="B1123" s="85"/>
      <c r="C1123" s="27" t="s">
        <v>135</v>
      </c>
      <c r="D1123" s="29" t="s">
        <v>152</v>
      </c>
      <c r="E1123" s="30">
        <v>45292</v>
      </c>
      <c r="F1123" s="135">
        <v>100</v>
      </c>
      <c r="G1123" s="132">
        <v>1</v>
      </c>
      <c r="H1123" s="88" t="s">
        <v>154</v>
      </c>
      <c r="I1123" s="87">
        <v>70</v>
      </c>
      <c r="J1123" s="88" t="s">
        <v>155</v>
      </c>
      <c r="K1123" s="66">
        <v>55</v>
      </c>
      <c r="L1123" s="66" t="s">
        <v>156</v>
      </c>
      <c r="M1123" s="66">
        <v>91</v>
      </c>
      <c r="N112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123" s="88" t="str">
        <f>CONCATENATE("F","$",Таблица_основная[[#This Row],[Первая строка массива]])</f>
        <v>F$1122</v>
      </c>
      <c r="P1123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23" s="13">
        <f t="shared" si="67"/>
        <v>1122</v>
      </c>
      <c r="R1123" s="13">
        <f>Таблица_основная[[#This Row],[Первая строка массива]]+15</f>
        <v>1137</v>
      </c>
    </row>
    <row r="1124" spans="1:18" x14ac:dyDescent="0.2">
      <c r="A1124" s="85">
        <v>3263</v>
      </c>
      <c r="B1124" s="85"/>
      <c r="C1124" s="27" t="s">
        <v>136</v>
      </c>
      <c r="D1124" s="29" t="s">
        <v>152</v>
      </c>
      <c r="E1124" s="30">
        <v>45292</v>
      </c>
      <c r="F1124" s="135">
        <v>100</v>
      </c>
      <c r="G1124" s="132">
        <v>1</v>
      </c>
      <c r="H1124" s="88" t="s">
        <v>154</v>
      </c>
      <c r="I1124" s="87">
        <v>70</v>
      </c>
      <c r="J1124" s="88" t="s">
        <v>155</v>
      </c>
      <c r="K1124" s="66">
        <v>55</v>
      </c>
      <c r="L1124" s="66" t="s">
        <v>156</v>
      </c>
      <c r="M1124" s="66">
        <v>91</v>
      </c>
      <c r="N112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124" s="88" t="str">
        <f>CONCATENATE("F","$",Таблица_основная[[#This Row],[Первая строка массива]])</f>
        <v>F$1122</v>
      </c>
      <c r="P1124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24" s="13">
        <f t="shared" si="67"/>
        <v>1122</v>
      </c>
      <c r="R1124" s="13">
        <f>Таблица_основная[[#This Row],[Первая строка массива]]+15</f>
        <v>1137</v>
      </c>
    </row>
    <row r="1125" spans="1:18" x14ac:dyDescent="0.2">
      <c r="A1125" s="85">
        <v>3264</v>
      </c>
      <c r="B1125" s="85"/>
      <c r="C1125" s="27" t="s">
        <v>137</v>
      </c>
      <c r="D1125" s="29" t="s">
        <v>152</v>
      </c>
      <c r="E1125" s="30">
        <v>45292</v>
      </c>
      <c r="F1125" s="135">
        <v>68.75</v>
      </c>
      <c r="G1125" s="132">
        <v>7</v>
      </c>
      <c r="H1125" s="88" t="s">
        <v>154</v>
      </c>
      <c r="I1125" s="87">
        <v>70</v>
      </c>
      <c r="J1125" s="88" t="s">
        <v>155</v>
      </c>
      <c r="K1125" s="66">
        <v>55</v>
      </c>
      <c r="L1125" s="66" t="s">
        <v>156</v>
      </c>
      <c r="M1125" s="66">
        <v>91</v>
      </c>
      <c r="N112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125" s="88" t="str">
        <f>CONCATENATE("F","$",Таблица_основная[[#This Row],[Первая строка массива]])</f>
        <v>F$1122</v>
      </c>
      <c r="P1125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25" s="13">
        <f t="shared" si="67"/>
        <v>1122</v>
      </c>
      <c r="R1125" s="13">
        <f>Таблица_основная[[#This Row],[Первая строка массива]]+15</f>
        <v>1137</v>
      </c>
    </row>
    <row r="1126" spans="1:18" x14ac:dyDescent="0.2">
      <c r="A1126" s="85">
        <v>3265</v>
      </c>
      <c r="B1126" s="85"/>
      <c r="C1126" s="27" t="s">
        <v>138</v>
      </c>
      <c r="D1126" s="29" t="s">
        <v>152</v>
      </c>
      <c r="E1126" s="30">
        <v>45292</v>
      </c>
      <c r="F1126" s="135">
        <v>72.5</v>
      </c>
      <c r="G1126" s="132">
        <v>6</v>
      </c>
      <c r="H1126" s="88" t="s">
        <v>154</v>
      </c>
      <c r="I1126" s="87">
        <v>70</v>
      </c>
      <c r="J1126" s="88" t="s">
        <v>155</v>
      </c>
      <c r="K1126" s="66">
        <v>55</v>
      </c>
      <c r="L1126" s="66" t="s">
        <v>156</v>
      </c>
      <c r="M1126" s="66">
        <v>91</v>
      </c>
      <c r="N112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126" s="88" t="str">
        <f>CONCATENATE("F","$",Таблица_основная[[#This Row],[Первая строка массива]])</f>
        <v>F$1122</v>
      </c>
      <c r="P1126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26" s="13">
        <f t="shared" si="67"/>
        <v>1122</v>
      </c>
      <c r="R1126" s="13">
        <f>Таблица_основная[[#This Row],[Первая строка массива]]+15</f>
        <v>1137</v>
      </c>
    </row>
    <row r="1127" spans="1:18" x14ac:dyDescent="0.2">
      <c r="A1127" s="85">
        <v>3266</v>
      </c>
      <c r="B1127" s="85"/>
      <c r="C1127" s="27" t="s">
        <v>139</v>
      </c>
      <c r="D1127" s="29" t="s">
        <v>152</v>
      </c>
      <c r="E1127" s="30">
        <v>45292</v>
      </c>
      <c r="F1127" s="135">
        <v>31.57</v>
      </c>
      <c r="G1127" s="132">
        <v>13</v>
      </c>
      <c r="H1127" s="88" t="s">
        <v>154</v>
      </c>
      <c r="I1127" s="87">
        <v>70</v>
      </c>
      <c r="J1127" s="88" t="s">
        <v>155</v>
      </c>
      <c r="K1127" s="66">
        <v>55</v>
      </c>
      <c r="L1127" s="66" t="s">
        <v>156</v>
      </c>
      <c r="M1127" s="66">
        <v>91</v>
      </c>
      <c r="N112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1127" s="88" t="str">
        <f>CONCATENATE("F","$",Таблица_основная[[#This Row],[Первая строка массива]])</f>
        <v>F$1122</v>
      </c>
      <c r="P1127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27" s="13">
        <f t="shared" si="67"/>
        <v>1122</v>
      </c>
      <c r="R1127" s="13">
        <f>Таблица_основная[[#This Row],[Первая строка массива]]+15</f>
        <v>1137</v>
      </c>
    </row>
    <row r="1128" spans="1:18" x14ac:dyDescent="0.2">
      <c r="A1128" s="85">
        <v>3267</v>
      </c>
      <c r="B1128" s="85"/>
      <c r="C1128" s="27" t="s">
        <v>140</v>
      </c>
      <c r="D1128" s="29" t="s">
        <v>152</v>
      </c>
      <c r="E1128" s="30">
        <v>45292</v>
      </c>
      <c r="F1128" s="135">
        <v>51.72</v>
      </c>
      <c r="G1128" s="132">
        <v>8</v>
      </c>
      <c r="H1128" s="88" t="s">
        <v>154</v>
      </c>
      <c r="I1128" s="87">
        <v>70</v>
      </c>
      <c r="J1128" s="88" t="s">
        <v>155</v>
      </c>
      <c r="K1128" s="66">
        <v>55</v>
      </c>
      <c r="L1128" s="66" t="s">
        <v>156</v>
      </c>
      <c r="M1128" s="66">
        <v>91</v>
      </c>
      <c r="N112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1128" s="88" t="str">
        <f>CONCATENATE("F","$",Таблица_основная[[#This Row],[Первая строка массива]])</f>
        <v>F$1122</v>
      </c>
      <c r="P1128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28" s="13">
        <f t="shared" si="67"/>
        <v>1122</v>
      </c>
      <c r="R1128" s="13">
        <f>Таблица_основная[[#This Row],[Первая строка массива]]+15</f>
        <v>1137</v>
      </c>
    </row>
    <row r="1129" spans="1:18" x14ac:dyDescent="0.2">
      <c r="A1129" s="85">
        <v>3268</v>
      </c>
      <c r="B1129" s="85"/>
      <c r="C1129" s="27" t="s">
        <v>141</v>
      </c>
      <c r="D1129" s="29" t="s">
        <v>152</v>
      </c>
      <c r="E1129" s="30">
        <v>45292</v>
      </c>
      <c r="F1129" s="135">
        <v>78.260000000000005</v>
      </c>
      <c r="G1129" s="132">
        <v>4</v>
      </c>
      <c r="H1129" s="88" t="s">
        <v>154</v>
      </c>
      <c r="I1129" s="87">
        <v>70</v>
      </c>
      <c r="J1129" s="88" t="s">
        <v>155</v>
      </c>
      <c r="K1129" s="66">
        <v>55</v>
      </c>
      <c r="L1129" s="66" t="s">
        <v>156</v>
      </c>
      <c r="M1129" s="66">
        <v>91</v>
      </c>
      <c r="N112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129" s="88" t="str">
        <f>CONCATENATE("F","$",Таблица_основная[[#This Row],[Первая строка массива]])</f>
        <v>F$1122</v>
      </c>
      <c r="P1129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29" s="13">
        <f t="shared" si="67"/>
        <v>1122</v>
      </c>
      <c r="R1129" s="13">
        <f>Таблица_основная[[#This Row],[Первая строка массива]]+15</f>
        <v>1137</v>
      </c>
    </row>
    <row r="1130" spans="1:18" x14ac:dyDescent="0.2">
      <c r="A1130" s="85">
        <v>3269</v>
      </c>
      <c r="B1130" s="85"/>
      <c r="C1130" s="27" t="s">
        <v>142</v>
      </c>
      <c r="D1130" s="29" t="s">
        <v>152</v>
      </c>
      <c r="E1130" s="30">
        <v>45292</v>
      </c>
      <c r="F1130" s="135">
        <v>27.94</v>
      </c>
      <c r="G1130" s="132">
        <v>14</v>
      </c>
      <c r="H1130" s="88" t="s">
        <v>154</v>
      </c>
      <c r="I1130" s="87">
        <v>70</v>
      </c>
      <c r="J1130" s="88" t="s">
        <v>155</v>
      </c>
      <c r="K1130" s="66">
        <v>55</v>
      </c>
      <c r="L1130" s="66" t="s">
        <v>156</v>
      </c>
      <c r="M1130" s="66">
        <v>91</v>
      </c>
      <c r="N113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1130" s="88" t="str">
        <f>CONCATENATE("F","$",Таблица_основная[[#This Row],[Первая строка массива]])</f>
        <v>F$1122</v>
      </c>
      <c r="P1130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30" s="13">
        <f t="shared" si="67"/>
        <v>1122</v>
      </c>
      <c r="R1130" s="13">
        <f>Таблица_основная[[#This Row],[Первая строка массива]]+15</f>
        <v>1137</v>
      </c>
    </row>
    <row r="1131" spans="1:18" x14ac:dyDescent="0.2">
      <c r="A1131" s="85">
        <v>3270</v>
      </c>
      <c r="B1131" s="85"/>
      <c r="C1131" s="27" t="s">
        <v>143</v>
      </c>
      <c r="D1131" s="29" t="s">
        <v>152</v>
      </c>
      <c r="E1131" s="30">
        <v>45292</v>
      </c>
      <c r="F1131" s="135">
        <v>88.23</v>
      </c>
      <c r="G1131" s="132">
        <v>2</v>
      </c>
      <c r="H1131" s="88" t="s">
        <v>154</v>
      </c>
      <c r="I1131" s="87">
        <v>70</v>
      </c>
      <c r="J1131" s="88" t="s">
        <v>155</v>
      </c>
      <c r="K1131" s="66">
        <v>55</v>
      </c>
      <c r="L1131" s="66" t="s">
        <v>156</v>
      </c>
      <c r="M1131" s="66">
        <v>91</v>
      </c>
      <c r="N113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131" s="88" t="str">
        <f>CONCATENATE("F","$",Таблица_основная[[#This Row],[Первая строка массива]])</f>
        <v>F$1122</v>
      </c>
      <c r="P1131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31" s="13">
        <f t="shared" si="67"/>
        <v>1122</v>
      </c>
      <c r="R1131" s="13">
        <f>Таблица_основная[[#This Row],[Первая строка массива]]+15</f>
        <v>1137</v>
      </c>
    </row>
    <row r="1132" spans="1:18" x14ac:dyDescent="0.2">
      <c r="A1132" s="85">
        <v>3271</v>
      </c>
      <c r="B1132" s="85"/>
      <c r="C1132" s="27" t="s">
        <v>144</v>
      </c>
      <c r="D1132" s="29" t="s">
        <v>152</v>
      </c>
      <c r="E1132" s="30">
        <v>45292</v>
      </c>
      <c r="F1132" s="135">
        <v>35.409999999999997</v>
      </c>
      <c r="G1132" s="132">
        <v>11</v>
      </c>
      <c r="H1132" s="88" t="s">
        <v>154</v>
      </c>
      <c r="I1132" s="87">
        <v>70</v>
      </c>
      <c r="J1132" s="88" t="s">
        <v>155</v>
      </c>
      <c r="K1132" s="66">
        <v>55</v>
      </c>
      <c r="L1132" s="66" t="s">
        <v>156</v>
      </c>
      <c r="M1132" s="66">
        <v>91</v>
      </c>
      <c r="N113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1132" s="88" t="str">
        <f>CONCATENATE("F","$",Таблица_основная[[#This Row],[Первая строка массива]])</f>
        <v>F$1122</v>
      </c>
      <c r="P1132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32" s="13">
        <f t="shared" si="67"/>
        <v>1122</v>
      </c>
      <c r="R1132" s="13">
        <f>Таблица_основная[[#This Row],[Первая строка массива]]+15</f>
        <v>1137</v>
      </c>
    </row>
    <row r="1133" spans="1:18" x14ac:dyDescent="0.2">
      <c r="A1133" s="85">
        <v>3272</v>
      </c>
      <c r="B1133" s="85"/>
      <c r="C1133" s="27" t="s">
        <v>145</v>
      </c>
      <c r="D1133" s="29" t="s">
        <v>152</v>
      </c>
      <c r="E1133" s="30">
        <v>45292</v>
      </c>
      <c r="F1133" s="135">
        <v>34.21</v>
      </c>
      <c r="G1133" s="132">
        <v>12</v>
      </c>
      <c r="H1133" s="88" t="s">
        <v>154</v>
      </c>
      <c r="I1133" s="87">
        <v>70</v>
      </c>
      <c r="J1133" s="88" t="s">
        <v>155</v>
      </c>
      <c r="K1133" s="66">
        <v>55</v>
      </c>
      <c r="L1133" s="66" t="s">
        <v>156</v>
      </c>
      <c r="M1133" s="66">
        <v>91</v>
      </c>
      <c r="N113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1133" s="88" t="str">
        <f>CONCATENATE("F","$",Таблица_основная[[#This Row],[Первая строка массива]])</f>
        <v>F$1122</v>
      </c>
      <c r="P1133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33" s="13">
        <f t="shared" si="67"/>
        <v>1122</v>
      </c>
      <c r="R1133" s="13">
        <f>Таблица_основная[[#This Row],[Первая строка массива]]+15</f>
        <v>1137</v>
      </c>
    </row>
    <row r="1134" spans="1:18" x14ac:dyDescent="0.2">
      <c r="A1134" s="85">
        <v>3273</v>
      </c>
      <c r="B1134" s="85"/>
      <c r="C1134" s="27" t="s">
        <v>146</v>
      </c>
      <c r="D1134" s="29" t="s">
        <v>152</v>
      </c>
      <c r="E1134" s="30">
        <v>45292</v>
      </c>
      <c r="F1134" s="135">
        <v>46.15</v>
      </c>
      <c r="G1134" s="132">
        <v>10</v>
      </c>
      <c r="H1134" s="88" t="s">
        <v>154</v>
      </c>
      <c r="I1134" s="87">
        <v>70</v>
      </c>
      <c r="J1134" s="88" t="s">
        <v>155</v>
      </c>
      <c r="K1134" s="66">
        <v>55</v>
      </c>
      <c r="L1134" s="66" t="s">
        <v>156</v>
      </c>
      <c r="M1134" s="66">
        <v>91</v>
      </c>
      <c r="N113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1134" s="88" t="str">
        <f>CONCATENATE("F","$",Таблица_основная[[#This Row],[Первая строка массива]])</f>
        <v>F$1122</v>
      </c>
      <c r="P1134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34" s="13">
        <f t="shared" si="67"/>
        <v>1122</v>
      </c>
      <c r="R1134" s="13">
        <f>Таблица_основная[[#This Row],[Первая строка массива]]+15</f>
        <v>1137</v>
      </c>
    </row>
    <row r="1135" spans="1:18" x14ac:dyDescent="0.2">
      <c r="A1135" s="85">
        <v>3274</v>
      </c>
      <c r="B1135" s="85"/>
      <c r="C1135" s="27" t="s">
        <v>147</v>
      </c>
      <c r="D1135" s="29" t="s">
        <v>152</v>
      </c>
      <c r="E1135" s="30">
        <v>45292</v>
      </c>
      <c r="F1135" s="135">
        <v>83.87</v>
      </c>
      <c r="G1135" s="132">
        <v>3</v>
      </c>
      <c r="H1135" s="88" t="s">
        <v>154</v>
      </c>
      <c r="I1135" s="87">
        <v>70</v>
      </c>
      <c r="J1135" s="88" t="s">
        <v>155</v>
      </c>
      <c r="K1135" s="66">
        <v>55</v>
      </c>
      <c r="L1135" s="66" t="s">
        <v>156</v>
      </c>
      <c r="M1135" s="66">
        <v>91</v>
      </c>
      <c r="N113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135" s="88" t="str">
        <f>CONCATENATE("F","$",Таблица_основная[[#This Row],[Первая строка массива]])</f>
        <v>F$1122</v>
      </c>
      <c r="P1135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35" s="13">
        <f t="shared" si="67"/>
        <v>1122</v>
      </c>
      <c r="R1135" s="13">
        <f>Таблица_основная[[#This Row],[Первая строка массива]]+15</f>
        <v>1137</v>
      </c>
    </row>
    <row r="1136" spans="1:18" x14ac:dyDescent="0.2">
      <c r="A1136" s="85">
        <v>3275</v>
      </c>
      <c r="B1136" s="85"/>
      <c r="C1136" s="27" t="s">
        <v>148</v>
      </c>
      <c r="D1136" s="29" t="s">
        <v>152</v>
      </c>
      <c r="E1136" s="30">
        <v>45292</v>
      </c>
      <c r="F1136" s="135">
        <v>27.58</v>
      </c>
      <c r="G1136" s="132">
        <v>15</v>
      </c>
      <c r="H1136" s="88" t="s">
        <v>154</v>
      </c>
      <c r="I1136" s="87">
        <v>70</v>
      </c>
      <c r="J1136" s="88" t="s">
        <v>155</v>
      </c>
      <c r="K1136" s="66">
        <v>55</v>
      </c>
      <c r="L1136" s="66" t="s">
        <v>156</v>
      </c>
      <c r="M1136" s="66">
        <v>91</v>
      </c>
      <c r="N113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1136" s="88" t="str">
        <f>CONCATENATE("F","$",Таблица_основная[[#This Row],[Первая строка массива]])</f>
        <v>F$1122</v>
      </c>
      <c r="P1136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36" s="13">
        <f t="shared" si="67"/>
        <v>1122</v>
      </c>
      <c r="R1136" s="13">
        <f>Таблица_основная[[#This Row],[Первая строка массива]]+15</f>
        <v>1137</v>
      </c>
    </row>
    <row r="1137" spans="1:18" x14ac:dyDescent="0.2">
      <c r="A1137" s="85">
        <v>3276</v>
      </c>
      <c r="B1137" s="85"/>
      <c r="C1137" s="27" t="s">
        <v>149</v>
      </c>
      <c r="D1137" s="29" t="s">
        <v>152</v>
      </c>
      <c r="E1137" s="30">
        <v>45292</v>
      </c>
      <c r="F1137" s="135">
        <v>46.34</v>
      </c>
      <c r="G1137" s="132">
        <v>9</v>
      </c>
      <c r="H1137" s="88" t="s">
        <v>154</v>
      </c>
      <c r="I1137" s="87">
        <v>70</v>
      </c>
      <c r="J1137" s="88" t="s">
        <v>155</v>
      </c>
      <c r="K1137" s="66">
        <v>55</v>
      </c>
      <c r="L1137" s="66" t="s">
        <v>156</v>
      </c>
      <c r="M1137" s="66">
        <v>91</v>
      </c>
      <c r="N113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137" s="88" t="str">
        <f>CONCATENATE("F","$",Таблица_основная[[#This Row],[Первая строка массива]])</f>
        <v>F$1122</v>
      </c>
      <c r="P1137" s="88" t="str">
        <f>CONCATENATE("F","$",Таблица_основная[[#This Row],[Первая строка массива]],":","F","$",Таблица_основная[[#This Row],[Последняя строка моссива]])</f>
        <v>F$1122:F$1137</v>
      </c>
      <c r="Q1137" s="13">
        <f t="shared" si="67"/>
        <v>1122</v>
      </c>
      <c r="R1137" s="13">
        <f>Таблица_основная[[#This Row],[Первая строка массива]]+15</f>
        <v>1137</v>
      </c>
    </row>
    <row r="1138" spans="1:18" x14ac:dyDescent="0.2">
      <c r="A1138" s="85">
        <v>3277</v>
      </c>
      <c r="B1138" s="85"/>
      <c r="C1138" s="86" t="s">
        <v>134</v>
      </c>
      <c r="D1138" s="96" t="s">
        <v>67</v>
      </c>
      <c r="E1138" s="30">
        <v>45292</v>
      </c>
      <c r="F1138" s="136">
        <v>16</v>
      </c>
      <c r="G1138" s="132">
        <v>1</v>
      </c>
      <c r="H1138" s="88" t="s">
        <v>154</v>
      </c>
      <c r="I1138" s="87">
        <v>3</v>
      </c>
      <c r="J1138" s="88" t="s">
        <v>155</v>
      </c>
      <c r="K1138" s="66">
        <v>11</v>
      </c>
      <c r="L1138" s="66" t="s">
        <v>156</v>
      </c>
      <c r="M1138" s="66">
        <v>14</v>
      </c>
      <c r="N113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138" s="88" t="str">
        <f>CONCATENATE("F","$",Таблица_основная[[#This Row],[Первая строка массива]])</f>
        <v>F$1138</v>
      </c>
      <c r="P1138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38" s="93">
        <f>ROW()</f>
        <v>1138</v>
      </c>
      <c r="R1138" s="13">
        <f>Таблица_основная[[#This Row],[Первая строка массива]]+15</f>
        <v>1153</v>
      </c>
    </row>
    <row r="1139" spans="1:18" x14ac:dyDescent="0.2">
      <c r="A1139" s="85">
        <v>3278</v>
      </c>
      <c r="B1139" s="85"/>
      <c r="C1139" s="86" t="s">
        <v>135</v>
      </c>
      <c r="D1139" s="29" t="s">
        <v>67</v>
      </c>
      <c r="E1139" s="30">
        <v>45292</v>
      </c>
      <c r="F1139" s="136">
        <v>10</v>
      </c>
      <c r="G1139" s="132">
        <v>2</v>
      </c>
      <c r="H1139" s="88" t="s">
        <v>154</v>
      </c>
      <c r="I1139" s="87">
        <v>3</v>
      </c>
      <c r="J1139" s="88" t="s">
        <v>155</v>
      </c>
      <c r="K1139" s="66">
        <v>11</v>
      </c>
      <c r="L1139" s="66" t="s">
        <v>156</v>
      </c>
      <c r="M1139" s="66">
        <v>14</v>
      </c>
      <c r="N113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139" s="88" t="str">
        <f>CONCATENATE("F","$",Таблица_основная[[#This Row],[Первая строка массива]])</f>
        <v>F$1138</v>
      </c>
      <c r="P1139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39" s="13">
        <f t="shared" si="67"/>
        <v>1138</v>
      </c>
      <c r="R1139" s="13">
        <f>Таблица_основная[[#This Row],[Первая строка массива]]+15</f>
        <v>1153</v>
      </c>
    </row>
    <row r="1140" spans="1:18" x14ac:dyDescent="0.2">
      <c r="A1140" s="85">
        <v>3279</v>
      </c>
      <c r="B1140" s="85"/>
      <c r="C1140" s="86" t="s">
        <v>136</v>
      </c>
      <c r="D1140" s="29" t="s">
        <v>67</v>
      </c>
      <c r="E1140" s="30">
        <v>45292</v>
      </c>
      <c r="F1140" s="136">
        <v>3</v>
      </c>
      <c r="G1140" s="132">
        <v>4</v>
      </c>
      <c r="H1140" s="88" t="s">
        <v>154</v>
      </c>
      <c r="I1140" s="87">
        <v>3</v>
      </c>
      <c r="J1140" s="88" t="s">
        <v>155</v>
      </c>
      <c r="K1140" s="66">
        <v>11</v>
      </c>
      <c r="L1140" s="66" t="s">
        <v>156</v>
      </c>
      <c r="M1140" s="66">
        <v>14</v>
      </c>
      <c r="N114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140" s="88" t="str">
        <f>CONCATENATE("F","$",Таблица_основная[[#This Row],[Первая строка массива]])</f>
        <v>F$1138</v>
      </c>
      <c r="P1140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40" s="13">
        <f t="shared" ref="Q1140:Q1153" si="68">Q1139</f>
        <v>1138</v>
      </c>
      <c r="R1140" s="13">
        <f>Таблица_основная[[#This Row],[Первая строка массива]]+15</f>
        <v>1153</v>
      </c>
    </row>
    <row r="1141" spans="1:18" x14ac:dyDescent="0.2">
      <c r="A1141" s="85">
        <v>3280</v>
      </c>
      <c r="B1141" s="85"/>
      <c r="C1141" s="86" t="s">
        <v>137</v>
      </c>
      <c r="D1141" s="29" t="s">
        <v>67</v>
      </c>
      <c r="E1141" s="30">
        <v>45292</v>
      </c>
      <c r="F1141" s="136">
        <v>1</v>
      </c>
      <c r="G1141" s="132">
        <v>6</v>
      </c>
      <c r="H1141" s="88" t="s">
        <v>154</v>
      </c>
      <c r="I1141" s="87">
        <v>3</v>
      </c>
      <c r="J1141" s="88" t="s">
        <v>155</v>
      </c>
      <c r="K1141" s="66">
        <v>11</v>
      </c>
      <c r="L1141" s="66" t="s">
        <v>156</v>
      </c>
      <c r="M1141" s="66">
        <v>14</v>
      </c>
      <c r="N114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141" s="88" t="str">
        <f>CONCATENATE("F","$",Таблица_основная[[#This Row],[Первая строка массива]])</f>
        <v>F$1138</v>
      </c>
      <c r="P1141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41" s="13">
        <f t="shared" si="68"/>
        <v>1138</v>
      </c>
      <c r="R1141" s="13">
        <f>Таблица_основная[[#This Row],[Первая строка массива]]+15</f>
        <v>1153</v>
      </c>
    </row>
    <row r="1142" spans="1:18" x14ac:dyDescent="0.2">
      <c r="A1142" s="85">
        <v>3281</v>
      </c>
      <c r="B1142" s="85"/>
      <c r="C1142" s="86" t="s">
        <v>138</v>
      </c>
      <c r="D1142" s="29" t="s">
        <v>67</v>
      </c>
      <c r="E1142" s="30">
        <v>45292</v>
      </c>
      <c r="F1142" s="136">
        <v>3</v>
      </c>
      <c r="G1142" s="132">
        <v>4</v>
      </c>
      <c r="H1142" s="88" t="s">
        <v>154</v>
      </c>
      <c r="I1142" s="87">
        <v>3</v>
      </c>
      <c r="J1142" s="88" t="s">
        <v>155</v>
      </c>
      <c r="K1142" s="66">
        <v>11</v>
      </c>
      <c r="L1142" s="66" t="s">
        <v>156</v>
      </c>
      <c r="M1142" s="66">
        <v>14</v>
      </c>
      <c r="N114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142" s="88" t="str">
        <f>CONCATENATE("F","$",Таблица_основная[[#This Row],[Первая строка массива]])</f>
        <v>F$1138</v>
      </c>
      <c r="P1142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42" s="13">
        <f t="shared" si="68"/>
        <v>1138</v>
      </c>
      <c r="R1142" s="13">
        <f>Таблица_основная[[#This Row],[Первая строка массива]]+15</f>
        <v>1153</v>
      </c>
    </row>
    <row r="1143" spans="1:18" x14ac:dyDescent="0.2">
      <c r="A1143" s="85">
        <v>3282</v>
      </c>
      <c r="B1143" s="85"/>
      <c r="C1143" s="86" t="s">
        <v>139</v>
      </c>
      <c r="D1143" s="29" t="s">
        <v>67</v>
      </c>
      <c r="E1143" s="30">
        <v>45292</v>
      </c>
      <c r="F1143" s="136">
        <v>2</v>
      </c>
      <c r="G1143" s="132">
        <v>5</v>
      </c>
      <c r="H1143" s="88" t="s">
        <v>154</v>
      </c>
      <c r="I1143" s="87">
        <v>3</v>
      </c>
      <c r="J1143" s="88" t="s">
        <v>155</v>
      </c>
      <c r="K1143" s="66">
        <v>11</v>
      </c>
      <c r="L1143" s="66" t="s">
        <v>156</v>
      </c>
      <c r="M1143" s="66">
        <v>14</v>
      </c>
      <c r="N114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143" s="88" t="str">
        <f>CONCATENATE("F","$",Таблица_основная[[#This Row],[Первая строка массива]])</f>
        <v>F$1138</v>
      </c>
      <c r="P1143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43" s="13">
        <f t="shared" si="68"/>
        <v>1138</v>
      </c>
      <c r="R1143" s="13">
        <f>Таблица_основная[[#This Row],[Первая строка массива]]+15</f>
        <v>1153</v>
      </c>
    </row>
    <row r="1144" spans="1:18" x14ac:dyDescent="0.2">
      <c r="A1144" s="85">
        <v>3283</v>
      </c>
      <c r="B1144" s="85"/>
      <c r="C1144" s="86" t="s">
        <v>140</v>
      </c>
      <c r="D1144" s="29" t="s">
        <v>67</v>
      </c>
      <c r="E1144" s="30">
        <v>45292</v>
      </c>
      <c r="F1144" s="136">
        <v>1</v>
      </c>
      <c r="G1144" s="132">
        <v>6</v>
      </c>
      <c r="H1144" s="88" t="s">
        <v>154</v>
      </c>
      <c r="I1144" s="87">
        <v>3</v>
      </c>
      <c r="J1144" s="88" t="s">
        <v>155</v>
      </c>
      <c r="K1144" s="66">
        <v>11</v>
      </c>
      <c r="L1144" s="66" t="s">
        <v>156</v>
      </c>
      <c r="M1144" s="66">
        <v>14</v>
      </c>
      <c r="N114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144" s="88" t="str">
        <f>CONCATENATE("F","$",Таблица_основная[[#This Row],[Первая строка массива]])</f>
        <v>F$1138</v>
      </c>
      <c r="P1144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44" s="13">
        <f t="shared" si="68"/>
        <v>1138</v>
      </c>
      <c r="R1144" s="13">
        <f>Таблица_основная[[#This Row],[Первая строка массива]]+15</f>
        <v>1153</v>
      </c>
    </row>
    <row r="1145" spans="1:18" x14ac:dyDescent="0.2">
      <c r="A1145" s="85">
        <v>3284</v>
      </c>
      <c r="B1145" s="85"/>
      <c r="C1145" s="86" t="s">
        <v>141</v>
      </c>
      <c r="D1145" s="29" t="s">
        <v>67</v>
      </c>
      <c r="E1145" s="30">
        <v>45292</v>
      </c>
      <c r="F1145" s="136">
        <v>2</v>
      </c>
      <c r="G1145" s="132">
        <v>5</v>
      </c>
      <c r="H1145" s="88" t="s">
        <v>154</v>
      </c>
      <c r="I1145" s="87">
        <v>3</v>
      </c>
      <c r="J1145" s="88" t="s">
        <v>155</v>
      </c>
      <c r="K1145" s="66">
        <v>11</v>
      </c>
      <c r="L1145" s="66" t="s">
        <v>156</v>
      </c>
      <c r="M1145" s="66">
        <v>14</v>
      </c>
      <c r="N114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145" s="88" t="str">
        <f>CONCATENATE("F","$",Таблица_основная[[#This Row],[Первая строка массива]])</f>
        <v>F$1138</v>
      </c>
      <c r="P1145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45" s="13">
        <f t="shared" si="68"/>
        <v>1138</v>
      </c>
      <c r="R1145" s="13">
        <f>Таблица_основная[[#This Row],[Первая строка массива]]+15</f>
        <v>1153</v>
      </c>
    </row>
    <row r="1146" spans="1:18" x14ac:dyDescent="0.2">
      <c r="A1146" s="85">
        <v>3285</v>
      </c>
      <c r="B1146" s="85"/>
      <c r="C1146" s="86" t="s">
        <v>142</v>
      </c>
      <c r="D1146" s="29" t="s">
        <v>67</v>
      </c>
      <c r="E1146" s="30">
        <v>45292</v>
      </c>
      <c r="F1146" s="136">
        <v>2</v>
      </c>
      <c r="G1146" s="132">
        <v>5</v>
      </c>
      <c r="H1146" s="88" t="s">
        <v>154</v>
      </c>
      <c r="I1146" s="87">
        <v>3</v>
      </c>
      <c r="J1146" s="88" t="s">
        <v>155</v>
      </c>
      <c r="K1146" s="66">
        <v>11</v>
      </c>
      <c r="L1146" s="66" t="s">
        <v>156</v>
      </c>
      <c r="M1146" s="66">
        <v>14</v>
      </c>
      <c r="N114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146" s="88" t="str">
        <f>CONCATENATE("F","$",Таблица_основная[[#This Row],[Первая строка массива]])</f>
        <v>F$1138</v>
      </c>
      <c r="P1146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46" s="13">
        <f t="shared" si="68"/>
        <v>1138</v>
      </c>
      <c r="R1146" s="13">
        <f>Таблица_основная[[#This Row],[Первая строка массива]]+15</f>
        <v>1153</v>
      </c>
    </row>
    <row r="1147" spans="1:18" x14ac:dyDescent="0.2">
      <c r="A1147" s="85">
        <v>3286</v>
      </c>
      <c r="B1147" s="85"/>
      <c r="C1147" s="86" t="s">
        <v>143</v>
      </c>
      <c r="D1147" s="29" t="s">
        <v>67</v>
      </c>
      <c r="E1147" s="30">
        <v>45292</v>
      </c>
      <c r="F1147" s="136">
        <v>0</v>
      </c>
      <c r="G1147" s="132">
        <v>7</v>
      </c>
      <c r="H1147" s="88" t="s">
        <v>154</v>
      </c>
      <c r="I1147" s="87">
        <v>3</v>
      </c>
      <c r="J1147" s="88" t="s">
        <v>155</v>
      </c>
      <c r="K1147" s="66">
        <v>11</v>
      </c>
      <c r="L1147" s="66" t="s">
        <v>156</v>
      </c>
      <c r="M1147" s="66">
        <v>14</v>
      </c>
      <c r="N114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147" s="88" t="str">
        <f>CONCATENATE("F","$",Таблица_основная[[#This Row],[Первая строка массива]])</f>
        <v>F$1138</v>
      </c>
      <c r="P1147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47" s="13">
        <f t="shared" si="68"/>
        <v>1138</v>
      </c>
      <c r="R1147" s="13">
        <f>Таблица_основная[[#This Row],[Первая строка массива]]+15</f>
        <v>1153</v>
      </c>
    </row>
    <row r="1148" spans="1:18" x14ac:dyDescent="0.2">
      <c r="A1148" s="85">
        <v>3287</v>
      </c>
      <c r="B1148" s="85"/>
      <c r="C1148" s="86" t="s">
        <v>144</v>
      </c>
      <c r="D1148" s="29" t="s">
        <v>67</v>
      </c>
      <c r="E1148" s="30">
        <v>45292</v>
      </c>
      <c r="F1148" s="136">
        <v>1</v>
      </c>
      <c r="G1148" s="132">
        <v>6</v>
      </c>
      <c r="H1148" s="88" t="s">
        <v>154</v>
      </c>
      <c r="I1148" s="87">
        <v>3</v>
      </c>
      <c r="J1148" s="88" t="s">
        <v>155</v>
      </c>
      <c r="K1148" s="66">
        <v>11</v>
      </c>
      <c r="L1148" s="66" t="s">
        <v>156</v>
      </c>
      <c r="M1148" s="66">
        <v>14</v>
      </c>
      <c r="N114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148" s="88" t="str">
        <f>CONCATENATE("F","$",Таблица_основная[[#This Row],[Первая строка массива]])</f>
        <v>F$1138</v>
      </c>
      <c r="P1148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48" s="13">
        <f t="shared" si="68"/>
        <v>1138</v>
      </c>
      <c r="R1148" s="13">
        <f>Таблица_основная[[#This Row],[Первая строка массива]]+15</f>
        <v>1153</v>
      </c>
    </row>
    <row r="1149" spans="1:18" x14ac:dyDescent="0.2">
      <c r="A1149" s="85">
        <v>3288</v>
      </c>
      <c r="B1149" s="85"/>
      <c r="C1149" s="86" t="s">
        <v>145</v>
      </c>
      <c r="D1149" s="29" t="s">
        <v>67</v>
      </c>
      <c r="E1149" s="30">
        <v>45292</v>
      </c>
      <c r="F1149" s="136">
        <v>0</v>
      </c>
      <c r="G1149" s="132">
        <v>7</v>
      </c>
      <c r="H1149" s="88" t="s">
        <v>154</v>
      </c>
      <c r="I1149" s="87">
        <v>3</v>
      </c>
      <c r="J1149" s="88" t="s">
        <v>155</v>
      </c>
      <c r="K1149" s="66">
        <v>11</v>
      </c>
      <c r="L1149" s="66" t="s">
        <v>156</v>
      </c>
      <c r="M1149" s="66">
        <v>14</v>
      </c>
      <c r="N114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149" s="88" t="str">
        <f>CONCATENATE("F","$",Таблица_основная[[#This Row],[Первая строка массива]])</f>
        <v>F$1138</v>
      </c>
      <c r="P1149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49" s="13">
        <f t="shared" si="68"/>
        <v>1138</v>
      </c>
      <c r="R1149" s="13">
        <f>Таблица_основная[[#This Row],[Первая строка массива]]+15</f>
        <v>1153</v>
      </c>
    </row>
    <row r="1150" spans="1:18" x14ac:dyDescent="0.2">
      <c r="A1150" s="85">
        <v>3289</v>
      </c>
      <c r="B1150" s="85"/>
      <c r="C1150" s="86" t="s">
        <v>146</v>
      </c>
      <c r="D1150" s="29" t="s">
        <v>67</v>
      </c>
      <c r="E1150" s="30">
        <v>45292</v>
      </c>
      <c r="F1150" s="136">
        <v>2</v>
      </c>
      <c r="G1150" s="132">
        <v>5</v>
      </c>
      <c r="H1150" s="88" t="s">
        <v>154</v>
      </c>
      <c r="I1150" s="87">
        <v>3</v>
      </c>
      <c r="J1150" s="88" t="s">
        <v>155</v>
      </c>
      <c r="K1150" s="66">
        <v>11</v>
      </c>
      <c r="L1150" s="66" t="s">
        <v>156</v>
      </c>
      <c r="M1150" s="66">
        <v>14</v>
      </c>
      <c r="N115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150" s="88" t="str">
        <f>CONCATENATE("F","$",Таблица_основная[[#This Row],[Первая строка массива]])</f>
        <v>F$1138</v>
      </c>
      <c r="P1150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50" s="13">
        <f t="shared" si="68"/>
        <v>1138</v>
      </c>
      <c r="R1150" s="13">
        <f>Таблица_основная[[#This Row],[Первая строка массива]]+15</f>
        <v>1153</v>
      </c>
    </row>
    <row r="1151" spans="1:18" x14ac:dyDescent="0.2">
      <c r="A1151" s="85">
        <v>3290</v>
      </c>
      <c r="B1151" s="85"/>
      <c r="C1151" s="86" t="s">
        <v>147</v>
      </c>
      <c r="D1151" s="29" t="s">
        <v>67</v>
      </c>
      <c r="E1151" s="30">
        <v>45292</v>
      </c>
      <c r="F1151" s="136">
        <v>1</v>
      </c>
      <c r="G1151" s="132">
        <v>6</v>
      </c>
      <c r="H1151" s="88" t="s">
        <v>154</v>
      </c>
      <c r="I1151" s="87">
        <v>3</v>
      </c>
      <c r="J1151" s="88" t="s">
        <v>155</v>
      </c>
      <c r="K1151" s="66">
        <v>11</v>
      </c>
      <c r="L1151" s="66" t="s">
        <v>156</v>
      </c>
      <c r="M1151" s="66">
        <v>14</v>
      </c>
      <c r="N115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151" s="88" t="str">
        <f>CONCATENATE("F","$",Таблица_основная[[#This Row],[Первая строка массива]])</f>
        <v>F$1138</v>
      </c>
      <c r="P1151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51" s="13">
        <f t="shared" si="68"/>
        <v>1138</v>
      </c>
      <c r="R1151" s="13">
        <f>Таблица_основная[[#This Row],[Первая строка массива]]+15</f>
        <v>1153</v>
      </c>
    </row>
    <row r="1152" spans="1:18" x14ac:dyDescent="0.2">
      <c r="A1152" s="85">
        <v>3291</v>
      </c>
      <c r="B1152" s="85"/>
      <c r="C1152" s="86" t="s">
        <v>148</v>
      </c>
      <c r="D1152" s="29" t="s">
        <v>67</v>
      </c>
      <c r="E1152" s="30">
        <v>45292</v>
      </c>
      <c r="F1152" s="136">
        <v>4</v>
      </c>
      <c r="G1152" s="132">
        <v>3</v>
      </c>
      <c r="H1152" s="88" t="s">
        <v>154</v>
      </c>
      <c r="I1152" s="87">
        <v>3</v>
      </c>
      <c r="J1152" s="88" t="s">
        <v>155</v>
      </c>
      <c r="K1152" s="66">
        <v>11</v>
      </c>
      <c r="L1152" s="66" t="s">
        <v>156</v>
      </c>
      <c r="M1152" s="66">
        <v>14</v>
      </c>
      <c r="N115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152" s="88" t="str">
        <f>CONCATENATE("F","$",Таблица_основная[[#This Row],[Первая строка массива]])</f>
        <v>F$1138</v>
      </c>
      <c r="P1152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52" s="13">
        <f t="shared" si="68"/>
        <v>1138</v>
      </c>
      <c r="R1152" s="13">
        <f>Таблица_основная[[#This Row],[Первая строка массива]]+15</f>
        <v>1153</v>
      </c>
    </row>
    <row r="1153" spans="1:18" x14ac:dyDescent="0.2">
      <c r="A1153" s="85">
        <v>3292</v>
      </c>
      <c r="B1153" s="85"/>
      <c r="C1153" s="86" t="s">
        <v>149</v>
      </c>
      <c r="D1153" s="29" t="s">
        <v>67</v>
      </c>
      <c r="E1153" s="30">
        <v>45292</v>
      </c>
      <c r="F1153" s="136">
        <v>1</v>
      </c>
      <c r="G1153" s="132">
        <v>6</v>
      </c>
      <c r="H1153" s="88" t="s">
        <v>154</v>
      </c>
      <c r="I1153" s="87">
        <v>3</v>
      </c>
      <c r="J1153" s="88" t="s">
        <v>155</v>
      </c>
      <c r="K1153" s="66">
        <v>11</v>
      </c>
      <c r="L1153" s="66" t="s">
        <v>156</v>
      </c>
      <c r="M1153" s="66">
        <v>14</v>
      </c>
      <c r="N115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153" s="88" t="str">
        <f>CONCATENATE("F","$",Таблица_основная[[#This Row],[Первая строка массива]])</f>
        <v>F$1138</v>
      </c>
      <c r="P1153" s="88" t="str">
        <f>CONCATENATE("F","$",Таблица_основная[[#This Row],[Первая строка массива]],":","F","$",Таблица_основная[[#This Row],[Последняя строка моссива]])</f>
        <v>F$1138:F$1153</v>
      </c>
      <c r="Q1153" s="13">
        <f t="shared" si="68"/>
        <v>1138</v>
      </c>
      <c r="R1153" s="13">
        <f>Таблица_основная[[#This Row],[Первая строка массива]]+15</f>
        <v>1153</v>
      </c>
    </row>
    <row r="1154" spans="1:18" x14ac:dyDescent="0.2">
      <c r="A1154" s="85">
        <v>3293</v>
      </c>
      <c r="B1154" s="85"/>
      <c r="C1154" s="86" t="s">
        <v>134</v>
      </c>
      <c r="D1154" s="96" t="s">
        <v>98</v>
      </c>
      <c r="E1154" s="30">
        <v>45292</v>
      </c>
      <c r="F1154" s="135">
        <v>11.65</v>
      </c>
      <c r="G1154" s="132">
        <v>3</v>
      </c>
      <c r="H1154" s="88" t="s">
        <v>154</v>
      </c>
      <c r="I1154" s="87">
        <v>8</v>
      </c>
      <c r="J1154" s="88" t="s">
        <v>155</v>
      </c>
      <c r="K1154" s="66">
        <v>17</v>
      </c>
      <c r="L1154" s="66" t="s">
        <v>156</v>
      </c>
      <c r="M1154" s="66">
        <v>17</v>
      </c>
      <c r="N115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154" s="88" t="str">
        <f>CONCATENATE("F","$",Таблица_основная[[#This Row],[Первая строка массива]])</f>
        <v>F$1154</v>
      </c>
      <c r="P1154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54" s="93">
        <f>ROW()</f>
        <v>1154</v>
      </c>
      <c r="R1154" s="13">
        <f>Таблица_основная[[#This Row],[Первая строка массива]]+15</f>
        <v>1169</v>
      </c>
    </row>
    <row r="1155" spans="1:18" x14ac:dyDescent="0.2">
      <c r="A1155" s="85">
        <v>3294</v>
      </c>
      <c r="B1155" s="85"/>
      <c r="C1155" s="86" t="s">
        <v>135</v>
      </c>
      <c r="D1155" s="29" t="s">
        <v>98</v>
      </c>
      <c r="E1155" s="30">
        <v>45292</v>
      </c>
      <c r="F1155" s="135">
        <v>12.29</v>
      </c>
      <c r="G1155" s="132">
        <v>2</v>
      </c>
      <c r="H1155" s="88" t="s">
        <v>154</v>
      </c>
      <c r="I1155" s="87">
        <v>8</v>
      </c>
      <c r="J1155" s="88" t="s">
        <v>155</v>
      </c>
      <c r="K1155" s="66">
        <v>17</v>
      </c>
      <c r="L1155" s="66" t="s">
        <v>156</v>
      </c>
      <c r="M1155" s="66">
        <v>17</v>
      </c>
      <c r="N115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155" s="88" t="str">
        <f>CONCATENATE("F","$",Таблица_основная[[#This Row],[Первая строка массива]])</f>
        <v>F$1154</v>
      </c>
      <c r="P1155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55" s="13">
        <f t="shared" ref="Q1155:Q1169" si="69">Q1154</f>
        <v>1154</v>
      </c>
      <c r="R1155" s="13">
        <f>Таблица_основная[[#This Row],[Первая строка массива]]+15</f>
        <v>1169</v>
      </c>
    </row>
    <row r="1156" spans="1:18" x14ac:dyDescent="0.2">
      <c r="A1156" s="85">
        <v>3295</v>
      </c>
      <c r="B1156" s="85"/>
      <c r="C1156" s="86" t="s">
        <v>136</v>
      </c>
      <c r="D1156" s="29" t="s">
        <v>98</v>
      </c>
      <c r="E1156" s="30">
        <v>45292</v>
      </c>
      <c r="F1156" s="135">
        <v>7.75</v>
      </c>
      <c r="G1156" s="132">
        <v>8</v>
      </c>
      <c r="H1156" s="88" t="s">
        <v>154</v>
      </c>
      <c r="I1156" s="87">
        <v>8</v>
      </c>
      <c r="J1156" s="88" t="s">
        <v>155</v>
      </c>
      <c r="K1156" s="66">
        <v>17</v>
      </c>
      <c r="L1156" s="66" t="s">
        <v>156</v>
      </c>
      <c r="M1156" s="66">
        <v>17</v>
      </c>
      <c r="N115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1156" s="88" t="str">
        <f>CONCATENATE("F","$",Таблица_основная[[#This Row],[Первая строка массива]])</f>
        <v>F$1154</v>
      </c>
      <c r="P1156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56" s="13">
        <f t="shared" si="69"/>
        <v>1154</v>
      </c>
      <c r="R1156" s="13">
        <f>Таблица_основная[[#This Row],[Первая строка массива]]+15</f>
        <v>1169</v>
      </c>
    </row>
    <row r="1157" spans="1:18" x14ac:dyDescent="0.2">
      <c r="A1157" s="85">
        <v>3296</v>
      </c>
      <c r="B1157" s="85"/>
      <c r="C1157" s="86" t="s">
        <v>137</v>
      </c>
      <c r="D1157" s="29" t="s">
        <v>98</v>
      </c>
      <c r="E1157" s="30">
        <v>45292</v>
      </c>
      <c r="F1157" s="135">
        <v>5.81</v>
      </c>
      <c r="G1157" s="132">
        <v>11</v>
      </c>
      <c r="H1157" s="88" t="s">
        <v>154</v>
      </c>
      <c r="I1157" s="87">
        <v>8</v>
      </c>
      <c r="J1157" s="88" t="s">
        <v>155</v>
      </c>
      <c r="K1157" s="66">
        <v>17</v>
      </c>
      <c r="L1157" s="66" t="s">
        <v>156</v>
      </c>
      <c r="M1157" s="66">
        <v>17</v>
      </c>
      <c r="N115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1157" s="88" t="str">
        <f>CONCATENATE("F","$",Таблица_основная[[#This Row],[Первая строка массива]])</f>
        <v>F$1154</v>
      </c>
      <c r="P1157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57" s="13">
        <f t="shared" si="69"/>
        <v>1154</v>
      </c>
      <c r="R1157" s="13">
        <f>Таблица_основная[[#This Row],[Первая строка массива]]+15</f>
        <v>1169</v>
      </c>
    </row>
    <row r="1158" spans="1:18" x14ac:dyDescent="0.2">
      <c r="A1158" s="85">
        <v>3297</v>
      </c>
      <c r="B1158" s="85"/>
      <c r="C1158" s="86" t="s">
        <v>138</v>
      </c>
      <c r="D1158" s="29" t="s">
        <v>98</v>
      </c>
      <c r="E1158" s="30">
        <v>45292</v>
      </c>
      <c r="F1158" s="135">
        <v>17.05</v>
      </c>
      <c r="G1158" s="132">
        <v>1</v>
      </c>
      <c r="H1158" s="88" t="s">
        <v>154</v>
      </c>
      <c r="I1158" s="87">
        <v>8</v>
      </c>
      <c r="J1158" s="88" t="s">
        <v>155</v>
      </c>
      <c r="K1158" s="66">
        <v>17</v>
      </c>
      <c r="L1158" s="66" t="s">
        <v>156</v>
      </c>
      <c r="M1158" s="66">
        <v>17</v>
      </c>
      <c r="N115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158" s="88" t="str">
        <f>CONCATENATE("F","$",Таблица_основная[[#This Row],[Первая строка массива]])</f>
        <v>F$1154</v>
      </c>
      <c r="P1158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58" s="13">
        <f t="shared" si="69"/>
        <v>1154</v>
      </c>
      <c r="R1158" s="13">
        <f>Таблица_основная[[#This Row],[Первая строка массива]]+15</f>
        <v>1169</v>
      </c>
    </row>
    <row r="1159" spans="1:18" x14ac:dyDescent="0.2">
      <c r="A1159" s="85">
        <v>3298</v>
      </c>
      <c r="B1159" s="85"/>
      <c r="C1159" s="86" t="s">
        <v>139</v>
      </c>
      <c r="D1159" s="29" t="s">
        <v>98</v>
      </c>
      <c r="E1159" s="30">
        <v>45292</v>
      </c>
      <c r="F1159" s="135">
        <v>4.5199999999999996</v>
      </c>
      <c r="G1159" s="132">
        <v>14</v>
      </c>
      <c r="H1159" s="88" t="s">
        <v>154</v>
      </c>
      <c r="I1159" s="87">
        <v>8</v>
      </c>
      <c r="J1159" s="88" t="s">
        <v>155</v>
      </c>
      <c r="K1159" s="66">
        <v>17</v>
      </c>
      <c r="L1159" s="66" t="s">
        <v>156</v>
      </c>
      <c r="M1159" s="66">
        <v>17</v>
      </c>
      <c r="N115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1159" s="88" t="str">
        <f>CONCATENATE("F","$",Таблица_основная[[#This Row],[Первая строка массива]])</f>
        <v>F$1154</v>
      </c>
      <c r="P1159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59" s="13">
        <f t="shared" si="69"/>
        <v>1154</v>
      </c>
      <c r="R1159" s="13">
        <f>Таблица_основная[[#This Row],[Первая строка массива]]+15</f>
        <v>1169</v>
      </c>
    </row>
    <row r="1160" spans="1:18" x14ac:dyDescent="0.2">
      <c r="A1160" s="85">
        <v>3299</v>
      </c>
      <c r="B1160" s="85"/>
      <c r="C1160" s="86" t="s">
        <v>140</v>
      </c>
      <c r="D1160" s="29" t="s">
        <v>98</v>
      </c>
      <c r="E1160" s="30">
        <v>45292</v>
      </c>
      <c r="F1160" s="135">
        <v>6.67</v>
      </c>
      <c r="G1160" s="132">
        <v>9</v>
      </c>
      <c r="H1160" s="88" t="s">
        <v>154</v>
      </c>
      <c r="I1160" s="87">
        <v>8</v>
      </c>
      <c r="J1160" s="88" t="s">
        <v>155</v>
      </c>
      <c r="K1160" s="66">
        <v>17</v>
      </c>
      <c r="L1160" s="66" t="s">
        <v>156</v>
      </c>
      <c r="M1160" s="66">
        <v>17</v>
      </c>
      <c r="N116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160" s="88" t="str">
        <f>CONCATENATE("F","$",Таблица_основная[[#This Row],[Первая строка массива]])</f>
        <v>F$1154</v>
      </c>
      <c r="P1160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60" s="13">
        <f t="shared" si="69"/>
        <v>1154</v>
      </c>
      <c r="R1160" s="13">
        <f>Таблица_основная[[#This Row],[Первая строка массива]]+15</f>
        <v>1169</v>
      </c>
    </row>
    <row r="1161" spans="1:18" x14ac:dyDescent="0.2">
      <c r="A1161" s="85">
        <v>3240</v>
      </c>
      <c r="B1161" s="85"/>
      <c r="C1161" s="86" t="s">
        <v>141</v>
      </c>
      <c r="D1161" s="29" t="s">
        <v>98</v>
      </c>
      <c r="E1161" s="30">
        <v>45292</v>
      </c>
      <c r="F1161" s="135">
        <v>6.01</v>
      </c>
      <c r="G1161" s="132">
        <v>10</v>
      </c>
      <c r="H1161" s="88" t="s">
        <v>154</v>
      </c>
      <c r="I1161" s="87">
        <v>8</v>
      </c>
      <c r="J1161" s="88" t="s">
        <v>155</v>
      </c>
      <c r="K1161" s="66">
        <v>17</v>
      </c>
      <c r="L1161" s="66" t="s">
        <v>156</v>
      </c>
      <c r="M1161" s="66">
        <v>17</v>
      </c>
      <c r="N116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1161" s="88" t="str">
        <f>CONCATENATE("F","$",Таблица_основная[[#This Row],[Первая строка массива]])</f>
        <v>F$1154</v>
      </c>
      <c r="P1161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61" s="13">
        <f t="shared" si="69"/>
        <v>1154</v>
      </c>
      <c r="R1161" s="13">
        <f>Таблица_основная[[#This Row],[Первая строка массива]]+15</f>
        <v>1169</v>
      </c>
    </row>
    <row r="1162" spans="1:18" x14ac:dyDescent="0.2">
      <c r="A1162" s="85">
        <v>3241</v>
      </c>
      <c r="B1162" s="85"/>
      <c r="C1162" s="86" t="s">
        <v>142</v>
      </c>
      <c r="D1162" s="29" t="s">
        <v>98</v>
      </c>
      <c r="E1162" s="30">
        <v>45292</v>
      </c>
      <c r="F1162" s="135">
        <v>9.43</v>
      </c>
      <c r="G1162" s="132">
        <v>6</v>
      </c>
      <c r="H1162" s="88" t="s">
        <v>154</v>
      </c>
      <c r="I1162" s="87">
        <v>8</v>
      </c>
      <c r="J1162" s="88" t="s">
        <v>155</v>
      </c>
      <c r="K1162" s="66">
        <v>17</v>
      </c>
      <c r="L1162" s="66" t="s">
        <v>156</v>
      </c>
      <c r="M1162" s="66">
        <v>17</v>
      </c>
      <c r="N116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162" s="88" t="str">
        <f>CONCATENATE("F","$",Таблица_основная[[#This Row],[Первая строка массива]])</f>
        <v>F$1154</v>
      </c>
      <c r="P1162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62" s="13">
        <f t="shared" si="69"/>
        <v>1154</v>
      </c>
      <c r="R1162" s="13">
        <f>Таблица_основная[[#This Row],[Первая строка массива]]+15</f>
        <v>1169</v>
      </c>
    </row>
    <row r="1163" spans="1:18" x14ac:dyDescent="0.2">
      <c r="A1163" s="85">
        <v>3242</v>
      </c>
      <c r="B1163" s="85"/>
      <c r="C1163" s="86" t="s">
        <v>143</v>
      </c>
      <c r="D1163" s="29" t="s">
        <v>98</v>
      </c>
      <c r="E1163" s="30">
        <v>45292</v>
      </c>
      <c r="F1163" s="135">
        <v>0</v>
      </c>
      <c r="G1163" s="132">
        <v>15</v>
      </c>
      <c r="H1163" s="88" t="s">
        <v>154</v>
      </c>
      <c r="I1163" s="87">
        <v>8</v>
      </c>
      <c r="J1163" s="88" t="s">
        <v>155</v>
      </c>
      <c r="K1163" s="66">
        <v>17</v>
      </c>
      <c r="L1163" s="66" t="s">
        <v>156</v>
      </c>
      <c r="M1163" s="66">
        <v>17</v>
      </c>
      <c r="N116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1163" s="88" t="str">
        <f>CONCATENATE("F","$",Таблица_основная[[#This Row],[Первая строка массива]])</f>
        <v>F$1154</v>
      </c>
      <c r="P1163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63" s="13">
        <f t="shared" si="69"/>
        <v>1154</v>
      </c>
      <c r="R1163" s="13">
        <f>Таблица_основная[[#This Row],[Первая строка массива]]+15</f>
        <v>1169</v>
      </c>
    </row>
    <row r="1164" spans="1:18" x14ac:dyDescent="0.2">
      <c r="A1164" s="85">
        <v>3243</v>
      </c>
      <c r="B1164" s="85"/>
      <c r="C1164" s="86" t="s">
        <v>144</v>
      </c>
      <c r="D1164" s="29" t="s">
        <v>98</v>
      </c>
      <c r="E1164" s="30">
        <v>45292</v>
      </c>
      <c r="F1164" s="135">
        <v>4.95</v>
      </c>
      <c r="G1164" s="132">
        <v>12</v>
      </c>
      <c r="H1164" s="88" t="s">
        <v>154</v>
      </c>
      <c r="I1164" s="87">
        <v>8</v>
      </c>
      <c r="J1164" s="88" t="s">
        <v>155</v>
      </c>
      <c r="K1164" s="66">
        <v>17</v>
      </c>
      <c r="L1164" s="66" t="s">
        <v>156</v>
      </c>
      <c r="M1164" s="66">
        <v>17</v>
      </c>
      <c r="N116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1164" s="88" t="str">
        <f>CONCATENATE("F","$",Таблица_основная[[#This Row],[Первая строка массива]])</f>
        <v>F$1154</v>
      </c>
      <c r="P1164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64" s="13">
        <f t="shared" si="69"/>
        <v>1154</v>
      </c>
      <c r="R1164" s="13">
        <f>Таблица_основная[[#This Row],[Первая строка массива]]+15</f>
        <v>1169</v>
      </c>
    </row>
    <row r="1165" spans="1:18" x14ac:dyDescent="0.2">
      <c r="A1165" s="85">
        <v>3244</v>
      </c>
      <c r="B1165" s="85"/>
      <c r="C1165" s="86" t="s">
        <v>145</v>
      </c>
      <c r="D1165" s="29" t="s">
        <v>98</v>
      </c>
      <c r="E1165" s="30">
        <v>45292</v>
      </c>
      <c r="F1165" s="135">
        <v>0</v>
      </c>
      <c r="G1165" s="132">
        <v>15</v>
      </c>
      <c r="H1165" s="88" t="s">
        <v>154</v>
      </c>
      <c r="I1165" s="87">
        <v>8</v>
      </c>
      <c r="J1165" s="88" t="s">
        <v>155</v>
      </c>
      <c r="K1165" s="66">
        <v>17</v>
      </c>
      <c r="L1165" s="66" t="s">
        <v>156</v>
      </c>
      <c r="M1165" s="66">
        <v>17</v>
      </c>
      <c r="N116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1165" s="88" t="str">
        <f>CONCATENATE("F","$",Таблица_основная[[#This Row],[Первая строка массива]])</f>
        <v>F$1154</v>
      </c>
      <c r="P1165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65" s="13">
        <f t="shared" si="69"/>
        <v>1154</v>
      </c>
      <c r="R1165" s="13">
        <f>Таблица_основная[[#This Row],[Первая строка массива]]+15</f>
        <v>1169</v>
      </c>
    </row>
    <row r="1166" spans="1:18" x14ac:dyDescent="0.2">
      <c r="A1166" s="85">
        <v>3245</v>
      </c>
      <c r="B1166" s="85"/>
      <c r="C1166" s="86" t="s">
        <v>146</v>
      </c>
      <c r="D1166" s="29" t="s">
        <v>98</v>
      </c>
      <c r="E1166" s="30">
        <v>45292</v>
      </c>
      <c r="F1166" s="135">
        <v>10.47</v>
      </c>
      <c r="G1166" s="132">
        <v>5</v>
      </c>
      <c r="H1166" s="88" t="s">
        <v>154</v>
      </c>
      <c r="I1166" s="87">
        <v>8</v>
      </c>
      <c r="J1166" s="88" t="s">
        <v>155</v>
      </c>
      <c r="K1166" s="66">
        <v>17</v>
      </c>
      <c r="L1166" s="66" t="s">
        <v>156</v>
      </c>
      <c r="M1166" s="66">
        <v>17</v>
      </c>
      <c r="N116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166" s="88" t="str">
        <f>CONCATENATE("F","$",Таблица_основная[[#This Row],[Первая строка массива]])</f>
        <v>F$1154</v>
      </c>
      <c r="P1166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66" s="13">
        <f t="shared" si="69"/>
        <v>1154</v>
      </c>
      <c r="R1166" s="13">
        <f>Таблица_основная[[#This Row],[Первая строка массива]]+15</f>
        <v>1169</v>
      </c>
    </row>
    <row r="1167" spans="1:18" x14ac:dyDescent="0.2">
      <c r="A1167" s="85">
        <v>3246</v>
      </c>
      <c r="B1167" s="85"/>
      <c r="C1167" s="86" t="s">
        <v>147</v>
      </c>
      <c r="D1167" s="29" t="s">
        <v>98</v>
      </c>
      <c r="E1167" s="30">
        <v>45292</v>
      </c>
      <c r="F1167" s="135">
        <v>4.78</v>
      </c>
      <c r="G1167" s="132">
        <v>13</v>
      </c>
      <c r="H1167" s="88" t="s">
        <v>154</v>
      </c>
      <c r="I1167" s="87">
        <v>8</v>
      </c>
      <c r="J1167" s="88" t="s">
        <v>155</v>
      </c>
      <c r="K1167" s="66">
        <v>17</v>
      </c>
      <c r="L1167" s="66" t="s">
        <v>156</v>
      </c>
      <c r="M1167" s="66">
        <v>17</v>
      </c>
      <c r="N116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1167" s="88" t="str">
        <f>CONCATENATE("F","$",Таблица_основная[[#This Row],[Первая строка массива]])</f>
        <v>F$1154</v>
      </c>
      <c r="P1167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67" s="13">
        <f t="shared" si="69"/>
        <v>1154</v>
      </c>
      <c r="R1167" s="13">
        <f>Таблица_основная[[#This Row],[Первая строка массива]]+15</f>
        <v>1169</v>
      </c>
    </row>
    <row r="1168" spans="1:18" x14ac:dyDescent="0.2">
      <c r="A1168" s="85">
        <v>3247</v>
      </c>
      <c r="B1168" s="85"/>
      <c r="C1168" s="86" t="s">
        <v>148</v>
      </c>
      <c r="D1168" s="29" t="s">
        <v>98</v>
      </c>
      <c r="E1168" s="30">
        <v>45292</v>
      </c>
      <c r="F1168" s="135">
        <v>10.64</v>
      </c>
      <c r="G1168" s="132">
        <v>4</v>
      </c>
      <c r="H1168" s="88" t="s">
        <v>154</v>
      </c>
      <c r="I1168" s="87">
        <v>8</v>
      </c>
      <c r="J1168" s="88" t="s">
        <v>155</v>
      </c>
      <c r="K1168" s="66">
        <v>17</v>
      </c>
      <c r="L1168" s="66" t="s">
        <v>156</v>
      </c>
      <c r="M1168" s="66">
        <v>17</v>
      </c>
      <c r="N116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168" s="88" t="str">
        <f>CONCATENATE("F","$",Таблица_основная[[#This Row],[Первая строка массива]])</f>
        <v>F$1154</v>
      </c>
      <c r="P1168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68" s="13">
        <f t="shared" si="69"/>
        <v>1154</v>
      </c>
      <c r="R1168" s="13">
        <f>Таблица_основная[[#This Row],[Первая строка массива]]+15</f>
        <v>1169</v>
      </c>
    </row>
    <row r="1169" spans="1:18" x14ac:dyDescent="0.2">
      <c r="A1169" s="85">
        <v>3248</v>
      </c>
      <c r="B1169" s="85"/>
      <c r="C1169" s="86" t="s">
        <v>149</v>
      </c>
      <c r="D1169" s="29" t="s">
        <v>98</v>
      </c>
      <c r="E1169" s="30">
        <v>45292</v>
      </c>
      <c r="F1169" s="135">
        <v>8.5500000000000007</v>
      </c>
      <c r="G1169" s="132">
        <v>7</v>
      </c>
      <c r="H1169" s="88" t="s">
        <v>154</v>
      </c>
      <c r="I1169" s="87">
        <v>8</v>
      </c>
      <c r="J1169" s="88" t="s">
        <v>155</v>
      </c>
      <c r="K1169" s="66">
        <v>17</v>
      </c>
      <c r="L1169" s="66" t="s">
        <v>156</v>
      </c>
      <c r="M1169" s="66">
        <v>17</v>
      </c>
      <c r="N116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169" s="88" t="str">
        <f>CONCATENATE("F","$",Таблица_основная[[#This Row],[Первая строка массива]])</f>
        <v>F$1154</v>
      </c>
      <c r="P1169" s="88" t="str">
        <f>CONCATENATE("F","$",Таблица_основная[[#This Row],[Первая строка массива]],":","F","$",Таблица_основная[[#This Row],[Последняя строка моссива]])</f>
        <v>F$1154:F$1169</v>
      </c>
      <c r="Q1169" s="13">
        <f t="shared" si="69"/>
        <v>1154</v>
      </c>
      <c r="R1169" s="13">
        <f>Таблица_основная[[#This Row],[Первая строка массива]]+15</f>
        <v>1169</v>
      </c>
    </row>
    <row r="1170" spans="1:18" x14ac:dyDescent="0.2">
      <c r="A1170" s="85">
        <v>3249</v>
      </c>
      <c r="B1170" s="85"/>
      <c r="C1170" s="86" t="s">
        <v>134</v>
      </c>
      <c r="D1170" s="29" t="s">
        <v>82</v>
      </c>
      <c r="E1170" s="30">
        <v>45292</v>
      </c>
      <c r="F1170" s="87"/>
      <c r="G1170" s="64"/>
      <c r="H1170" s="88" t="s">
        <v>154</v>
      </c>
      <c r="I1170" s="87"/>
      <c r="J1170" s="88" t="s">
        <v>155</v>
      </c>
      <c r="K1170" s="66"/>
      <c r="L1170" s="66" t="s">
        <v>156</v>
      </c>
      <c r="M1170" s="66"/>
      <c r="N117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70" s="88" t="str">
        <f>CONCATENATE("F","$",Таблица_основная[[#This Row],[Первая строка массива]])</f>
        <v>F$1170</v>
      </c>
      <c r="P1170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70" s="93">
        <f>ROW()</f>
        <v>1170</v>
      </c>
      <c r="R1170" s="13">
        <f>Таблица_основная[[#This Row],[Первая строка массива]]+15</f>
        <v>1185</v>
      </c>
    </row>
    <row r="1171" spans="1:18" x14ac:dyDescent="0.2">
      <c r="A1171" s="85">
        <v>3250</v>
      </c>
      <c r="B1171" s="85"/>
      <c r="C1171" s="86" t="s">
        <v>135</v>
      </c>
      <c r="D1171" s="29" t="s">
        <v>82</v>
      </c>
      <c r="E1171" s="30">
        <v>45292</v>
      </c>
      <c r="F1171" s="87"/>
      <c r="G1171" s="64"/>
      <c r="H1171" s="88" t="s">
        <v>154</v>
      </c>
      <c r="I1171" s="87"/>
      <c r="J1171" s="88" t="s">
        <v>155</v>
      </c>
      <c r="K1171" s="66"/>
      <c r="L1171" s="66" t="s">
        <v>156</v>
      </c>
      <c r="M1171" s="66"/>
      <c r="N117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71" s="88" t="str">
        <f>CONCATENATE("F","$",Таблица_основная[[#This Row],[Первая строка массива]])</f>
        <v>F$1170</v>
      </c>
      <c r="P1171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71" s="13">
        <f t="shared" ref="Q1171:Q1235" si="70">Q1170</f>
        <v>1170</v>
      </c>
      <c r="R1171" s="13">
        <f>Таблица_основная[[#This Row],[Первая строка массива]]+15</f>
        <v>1185</v>
      </c>
    </row>
    <row r="1172" spans="1:18" x14ac:dyDescent="0.2">
      <c r="A1172" s="85">
        <v>3251</v>
      </c>
      <c r="B1172" s="85"/>
      <c r="C1172" s="86" t="s">
        <v>136</v>
      </c>
      <c r="D1172" s="29" t="s">
        <v>82</v>
      </c>
      <c r="E1172" s="30">
        <v>45292</v>
      </c>
      <c r="F1172" s="87"/>
      <c r="G1172" s="64"/>
      <c r="H1172" s="88" t="s">
        <v>154</v>
      </c>
      <c r="I1172" s="87"/>
      <c r="J1172" s="88" t="s">
        <v>155</v>
      </c>
      <c r="K1172" s="66"/>
      <c r="L1172" s="66" t="s">
        <v>156</v>
      </c>
      <c r="M1172" s="66"/>
      <c r="N117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72" s="88" t="str">
        <f>CONCATENATE("F","$",Таблица_основная[[#This Row],[Первая строка массива]])</f>
        <v>F$1170</v>
      </c>
      <c r="P1172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72" s="13">
        <f t="shared" si="70"/>
        <v>1170</v>
      </c>
      <c r="R1172" s="13">
        <f>Таблица_основная[[#This Row],[Первая строка массива]]+15</f>
        <v>1185</v>
      </c>
    </row>
    <row r="1173" spans="1:18" x14ac:dyDescent="0.2">
      <c r="A1173" s="85">
        <v>3253</v>
      </c>
      <c r="B1173" s="85"/>
      <c r="C1173" s="86" t="s">
        <v>137</v>
      </c>
      <c r="D1173" s="29" t="s">
        <v>82</v>
      </c>
      <c r="E1173" s="30">
        <v>45292</v>
      </c>
      <c r="F1173" s="87"/>
      <c r="G1173" s="64"/>
      <c r="H1173" s="88" t="s">
        <v>154</v>
      </c>
      <c r="I1173" s="87"/>
      <c r="J1173" s="88" t="s">
        <v>155</v>
      </c>
      <c r="K1173" s="66"/>
      <c r="L1173" s="66" t="s">
        <v>156</v>
      </c>
      <c r="M1173" s="66"/>
      <c r="N117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73" s="88" t="str">
        <f>CONCATENATE("F","$",Таблица_основная[[#This Row],[Первая строка массива]])</f>
        <v>F$1170</v>
      </c>
      <c r="P1173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73" s="13">
        <f t="shared" si="70"/>
        <v>1170</v>
      </c>
      <c r="R1173" s="13">
        <f>Таблица_основная[[#This Row],[Первая строка массива]]+15</f>
        <v>1185</v>
      </c>
    </row>
    <row r="1174" spans="1:18" x14ac:dyDescent="0.2">
      <c r="A1174" s="85">
        <v>3254</v>
      </c>
      <c r="B1174" s="85"/>
      <c r="C1174" s="86" t="s">
        <v>138</v>
      </c>
      <c r="D1174" s="29" t="s">
        <v>82</v>
      </c>
      <c r="E1174" s="30">
        <v>45292</v>
      </c>
      <c r="F1174" s="87"/>
      <c r="G1174" s="64"/>
      <c r="H1174" s="88" t="s">
        <v>154</v>
      </c>
      <c r="I1174" s="87"/>
      <c r="J1174" s="88" t="s">
        <v>155</v>
      </c>
      <c r="K1174" s="66"/>
      <c r="L1174" s="66" t="s">
        <v>156</v>
      </c>
      <c r="M1174" s="66"/>
      <c r="N117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74" s="88" t="str">
        <f>CONCATENATE("F","$",Таблица_основная[[#This Row],[Первая строка массива]])</f>
        <v>F$1170</v>
      </c>
      <c r="P1174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74" s="13">
        <f t="shared" si="70"/>
        <v>1170</v>
      </c>
      <c r="R1174" s="13">
        <f>Таблица_основная[[#This Row],[Первая строка массива]]+15</f>
        <v>1185</v>
      </c>
    </row>
    <row r="1175" spans="1:18" x14ac:dyDescent="0.2">
      <c r="A1175" s="85">
        <v>3255</v>
      </c>
      <c r="B1175" s="85"/>
      <c r="C1175" s="86" t="s">
        <v>139</v>
      </c>
      <c r="D1175" s="29" t="s">
        <v>82</v>
      </c>
      <c r="E1175" s="30">
        <v>45292</v>
      </c>
      <c r="F1175" s="87"/>
      <c r="G1175" s="64"/>
      <c r="H1175" s="88" t="s">
        <v>154</v>
      </c>
      <c r="I1175" s="87"/>
      <c r="J1175" s="88" t="s">
        <v>155</v>
      </c>
      <c r="K1175" s="66"/>
      <c r="L1175" s="66" t="s">
        <v>156</v>
      </c>
      <c r="M1175" s="66"/>
      <c r="N117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75" s="88" t="str">
        <f>CONCATENATE("F","$",Таблица_основная[[#This Row],[Первая строка массива]])</f>
        <v>F$1170</v>
      </c>
      <c r="P1175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75" s="13">
        <f t="shared" si="70"/>
        <v>1170</v>
      </c>
      <c r="R1175" s="13">
        <f>Таблица_основная[[#This Row],[Первая строка массива]]+15</f>
        <v>1185</v>
      </c>
    </row>
    <row r="1176" spans="1:18" x14ac:dyDescent="0.2">
      <c r="A1176" s="85">
        <v>3256</v>
      </c>
      <c r="B1176" s="85"/>
      <c r="C1176" s="86" t="s">
        <v>140</v>
      </c>
      <c r="D1176" s="29" t="s">
        <v>82</v>
      </c>
      <c r="E1176" s="30">
        <v>45292</v>
      </c>
      <c r="F1176" s="87"/>
      <c r="G1176" s="64"/>
      <c r="H1176" s="88" t="s">
        <v>154</v>
      </c>
      <c r="I1176" s="87"/>
      <c r="J1176" s="88" t="s">
        <v>155</v>
      </c>
      <c r="K1176" s="66"/>
      <c r="L1176" s="66" t="s">
        <v>156</v>
      </c>
      <c r="M1176" s="66"/>
      <c r="N117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76" s="88" t="str">
        <f>CONCATENATE("F","$",Таблица_основная[[#This Row],[Первая строка массива]])</f>
        <v>F$1170</v>
      </c>
      <c r="P1176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76" s="13">
        <f t="shared" si="70"/>
        <v>1170</v>
      </c>
      <c r="R1176" s="13">
        <f>Таблица_основная[[#This Row],[Первая строка массива]]+15</f>
        <v>1185</v>
      </c>
    </row>
    <row r="1177" spans="1:18" x14ac:dyDescent="0.2">
      <c r="A1177" s="85">
        <v>3257</v>
      </c>
      <c r="B1177" s="85"/>
      <c r="C1177" s="86" t="s">
        <v>141</v>
      </c>
      <c r="D1177" s="29" t="s">
        <v>82</v>
      </c>
      <c r="E1177" s="30">
        <v>45292</v>
      </c>
      <c r="F1177" s="87"/>
      <c r="G1177" s="64"/>
      <c r="H1177" s="88" t="s">
        <v>154</v>
      </c>
      <c r="I1177" s="87"/>
      <c r="J1177" s="88" t="s">
        <v>155</v>
      </c>
      <c r="K1177" s="66"/>
      <c r="L1177" s="66" t="s">
        <v>156</v>
      </c>
      <c r="M1177" s="66"/>
      <c r="N117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77" s="88" t="str">
        <f>CONCATENATE("F","$",Таблица_основная[[#This Row],[Первая строка массива]])</f>
        <v>F$1170</v>
      </c>
      <c r="P1177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77" s="13">
        <f t="shared" si="70"/>
        <v>1170</v>
      </c>
      <c r="R1177" s="13">
        <f>Таблица_основная[[#This Row],[Первая строка массива]]+15</f>
        <v>1185</v>
      </c>
    </row>
    <row r="1178" spans="1:18" x14ac:dyDescent="0.2">
      <c r="A1178" s="85">
        <v>3258</v>
      </c>
      <c r="B1178" s="85"/>
      <c r="C1178" s="86" t="s">
        <v>142</v>
      </c>
      <c r="D1178" s="29" t="s">
        <v>82</v>
      </c>
      <c r="E1178" s="30">
        <v>45292</v>
      </c>
      <c r="F1178" s="87"/>
      <c r="G1178" s="64"/>
      <c r="H1178" s="88" t="s">
        <v>154</v>
      </c>
      <c r="I1178" s="87"/>
      <c r="J1178" s="88" t="s">
        <v>155</v>
      </c>
      <c r="K1178" s="66"/>
      <c r="L1178" s="66" t="s">
        <v>156</v>
      </c>
      <c r="M1178" s="66"/>
      <c r="N117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78" s="88" t="str">
        <f>CONCATENATE("F","$",Таблица_основная[[#This Row],[Первая строка массива]])</f>
        <v>F$1170</v>
      </c>
      <c r="P1178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78" s="13">
        <f t="shared" si="70"/>
        <v>1170</v>
      </c>
      <c r="R1178" s="13">
        <f>Таблица_основная[[#This Row],[Первая строка массива]]+15</f>
        <v>1185</v>
      </c>
    </row>
    <row r="1179" spans="1:18" x14ac:dyDescent="0.2">
      <c r="A1179" s="85">
        <v>3259</v>
      </c>
      <c r="B1179" s="85"/>
      <c r="C1179" s="86" t="s">
        <v>143</v>
      </c>
      <c r="D1179" s="29" t="s">
        <v>82</v>
      </c>
      <c r="E1179" s="30">
        <v>45292</v>
      </c>
      <c r="F1179" s="87"/>
      <c r="G1179" s="64"/>
      <c r="H1179" s="88" t="s">
        <v>154</v>
      </c>
      <c r="I1179" s="87"/>
      <c r="J1179" s="88" t="s">
        <v>155</v>
      </c>
      <c r="K1179" s="66"/>
      <c r="L1179" s="66" t="s">
        <v>156</v>
      </c>
      <c r="M1179" s="66"/>
      <c r="N117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79" s="88" t="str">
        <f>CONCATENATE("F","$",Таблица_основная[[#This Row],[Первая строка массива]])</f>
        <v>F$1170</v>
      </c>
      <c r="P1179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79" s="13">
        <f t="shared" si="70"/>
        <v>1170</v>
      </c>
      <c r="R1179" s="13">
        <f>Таблица_основная[[#This Row],[Первая строка массива]]+15</f>
        <v>1185</v>
      </c>
    </row>
    <row r="1180" spans="1:18" x14ac:dyDescent="0.2">
      <c r="A1180" s="85">
        <v>3260</v>
      </c>
      <c r="B1180" s="85"/>
      <c r="C1180" s="86" t="s">
        <v>144</v>
      </c>
      <c r="D1180" s="29" t="s">
        <v>82</v>
      </c>
      <c r="E1180" s="30">
        <v>45292</v>
      </c>
      <c r="F1180" s="87"/>
      <c r="G1180" s="64"/>
      <c r="H1180" s="88" t="s">
        <v>154</v>
      </c>
      <c r="I1180" s="87"/>
      <c r="J1180" s="88" t="s">
        <v>155</v>
      </c>
      <c r="K1180" s="66"/>
      <c r="L1180" s="66" t="s">
        <v>156</v>
      </c>
      <c r="M1180" s="66"/>
      <c r="N118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80" s="88" t="str">
        <f>CONCATENATE("F","$",Таблица_основная[[#This Row],[Первая строка массива]])</f>
        <v>F$1170</v>
      </c>
      <c r="P1180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80" s="13">
        <f t="shared" si="70"/>
        <v>1170</v>
      </c>
      <c r="R1180" s="13">
        <f>Таблица_основная[[#This Row],[Первая строка массива]]+15</f>
        <v>1185</v>
      </c>
    </row>
    <row r="1181" spans="1:18" x14ac:dyDescent="0.2">
      <c r="A1181" s="85">
        <v>3261</v>
      </c>
      <c r="B1181" s="85"/>
      <c r="C1181" s="86" t="s">
        <v>145</v>
      </c>
      <c r="D1181" s="29" t="s">
        <v>82</v>
      </c>
      <c r="E1181" s="30">
        <v>45292</v>
      </c>
      <c r="F1181" s="87"/>
      <c r="G1181" s="64"/>
      <c r="H1181" s="88" t="s">
        <v>154</v>
      </c>
      <c r="I1181" s="87"/>
      <c r="J1181" s="88" t="s">
        <v>155</v>
      </c>
      <c r="K1181" s="66"/>
      <c r="L1181" s="66" t="s">
        <v>156</v>
      </c>
      <c r="M1181" s="66"/>
      <c r="N118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81" s="88" t="str">
        <f>CONCATENATE("F","$",Таблица_основная[[#This Row],[Первая строка массива]])</f>
        <v>F$1170</v>
      </c>
      <c r="P1181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81" s="13">
        <f t="shared" si="70"/>
        <v>1170</v>
      </c>
      <c r="R1181" s="13">
        <f>Таблица_основная[[#This Row],[Первая строка массива]]+15</f>
        <v>1185</v>
      </c>
    </row>
    <row r="1182" spans="1:18" x14ac:dyDescent="0.2">
      <c r="A1182" s="85">
        <v>3262</v>
      </c>
      <c r="B1182" s="85"/>
      <c r="C1182" s="86" t="s">
        <v>146</v>
      </c>
      <c r="D1182" s="29" t="s">
        <v>82</v>
      </c>
      <c r="E1182" s="30">
        <v>45292</v>
      </c>
      <c r="F1182" s="87"/>
      <c r="G1182" s="64"/>
      <c r="H1182" s="88" t="s">
        <v>154</v>
      </c>
      <c r="I1182" s="87"/>
      <c r="J1182" s="88" t="s">
        <v>155</v>
      </c>
      <c r="K1182" s="66"/>
      <c r="L1182" s="66" t="s">
        <v>156</v>
      </c>
      <c r="M1182" s="66"/>
      <c r="N118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82" s="88" t="str">
        <f>CONCATENATE("F","$",Таблица_основная[[#This Row],[Первая строка массива]])</f>
        <v>F$1170</v>
      </c>
      <c r="P1182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82" s="13">
        <f t="shared" si="70"/>
        <v>1170</v>
      </c>
      <c r="R1182" s="13">
        <f>Таблица_основная[[#This Row],[Первая строка массива]]+15</f>
        <v>1185</v>
      </c>
    </row>
    <row r="1183" spans="1:18" x14ac:dyDescent="0.2">
      <c r="A1183" s="85">
        <v>3263</v>
      </c>
      <c r="B1183" s="85"/>
      <c r="C1183" s="86" t="s">
        <v>147</v>
      </c>
      <c r="D1183" s="29" t="s">
        <v>82</v>
      </c>
      <c r="E1183" s="30">
        <v>45292</v>
      </c>
      <c r="F1183" s="87"/>
      <c r="G1183" s="64"/>
      <c r="H1183" s="88" t="s">
        <v>154</v>
      </c>
      <c r="I1183" s="87"/>
      <c r="J1183" s="88" t="s">
        <v>155</v>
      </c>
      <c r="K1183" s="66"/>
      <c r="L1183" s="66" t="s">
        <v>156</v>
      </c>
      <c r="M1183" s="66"/>
      <c r="N118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83" s="88" t="str">
        <f>CONCATENATE("F","$",Таблица_основная[[#This Row],[Первая строка массива]])</f>
        <v>F$1170</v>
      </c>
      <c r="P1183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83" s="13">
        <f t="shared" si="70"/>
        <v>1170</v>
      </c>
      <c r="R1183" s="13">
        <f>Таблица_основная[[#This Row],[Первая строка массива]]+15</f>
        <v>1185</v>
      </c>
    </row>
    <row r="1184" spans="1:18" x14ac:dyDescent="0.2">
      <c r="A1184" s="85">
        <v>3264</v>
      </c>
      <c r="B1184" s="85"/>
      <c r="C1184" s="86" t="s">
        <v>148</v>
      </c>
      <c r="D1184" s="29" t="s">
        <v>82</v>
      </c>
      <c r="E1184" s="30">
        <v>45292</v>
      </c>
      <c r="F1184" s="87"/>
      <c r="G1184" s="64"/>
      <c r="H1184" s="88" t="s">
        <v>154</v>
      </c>
      <c r="I1184" s="87"/>
      <c r="J1184" s="88" t="s">
        <v>155</v>
      </c>
      <c r="K1184" s="66"/>
      <c r="L1184" s="66" t="s">
        <v>156</v>
      </c>
      <c r="M1184" s="66"/>
      <c r="N118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84" s="88" t="str">
        <f>CONCATENATE("F","$",Таблица_основная[[#This Row],[Первая строка массива]])</f>
        <v>F$1170</v>
      </c>
      <c r="P1184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84" s="13">
        <f t="shared" si="70"/>
        <v>1170</v>
      </c>
      <c r="R1184" s="13">
        <f>Таблица_основная[[#This Row],[Первая строка массива]]+15</f>
        <v>1185</v>
      </c>
    </row>
    <row r="1185" spans="1:18" x14ac:dyDescent="0.2">
      <c r="A1185" s="85">
        <v>3265</v>
      </c>
      <c r="B1185" s="85"/>
      <c r="C1185" s="86" t="s">
        <v>149</v>
      </c>
      <c r="D1185" s="29" t="s">
        <v>82</v>
      </c>
      <c r="E1185" s="30">
        <v>45292</v>
      </c>
      <c r="F1185" s="87"/>
      <c r="G1185" s="64"/>
      <c r="H1185" s="88" t="s">
        <v>154</v>
      </c>
      <c r="I1185" s="87"/>
      <c r="J1185" s="88" t="s">
        <v>155</v>
      </c>
      <c r="K1185" s="66"/>
      <c r="L1185" s="66" t="s">
        <v>156</v>
      </c>
      <c r="M1185" s="66"/>
      <c r="N118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85" s="88" t="str">
        <f>CONCATENATE("F","$",Таблица_основная[[#This Row],[Первая строка массива]])</f>
        <v>F$1170</v>
      </c>
      <c r="P1185" s="88" t="str">
        <f>CONCATENATE("F","$",Таблица_основная[[#This Row],[Первая строка массива]],":","F","$",Таблица_основная[[#This Row],[Последняя строка моссива]])</f>
        <v>F$1170:F$1185</v>
      </c>
      <c r="Q1185" s="13">
        <f t="shared" si="70"/>
        <v>1170</v>
      </c>
      <c r="R1185" s="13">
        <f>Таблица_основная[[#This Row],[Первая строка массива]]+15</f>
        <v>1185</v>
      </c>
    </row>
    <row r="1186" spans="1:18" x14ac:dyDescent="0.2">
      <c r="A1186" s="85">
        <v>3266</v>
      </c>
      <c r="B1186" s="85"/>
      <c r="C1186" s="86" t="s">
        <v>134</v>
      </c>
      <c r="D1186" s="29" t="s">
        <v>100</v>
      </c>
      <c r="E1186" s="30">
        <v>45292</v>
      </c>
      <c r="F1186" s="87"/>
      <c r="G1186" s="64"/>
      <c r="H1186" s="88" t="s">
        <v>154</v>
      </c>
      <c r="I1186" s="87"/>
      <c r="J1186" s="88" t="s">
        <v>155</v>
      </c>
      <c r="K1186" s="66"/>
      <c r="L1186" s="66" t="s">
        <v>156</v>
      </c>
      <c r="M1186" s="66"/>
      <c r="N118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86" s="88" t="str">
        <f>CONCATENATE("F","$",Таблица_основная[[#This Row],[Первая строка массива]])</f>
        <v>F$1186</v>
      </c>
      <c r="P1186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86" s="93">
        <f>ROW()</f>
        <v>1186</v>
      </c>
      <c r="R1186" s="13">
        <f>Таблица_основная[[#This Row],[Первая строка массива]]+15</f>
        <v>1201</v>
      </c>
    </row>
    <row r="1187" spans="1:18" x14ac:dyDescent="0.2">
      <c r="A1187" s="85">
        <v>3267</v>
      </c>
      <c r="B1187" s="85"/>
      <c r="C1187" s="86" t="s">
        <v>135</v>
      </c>
      <c r="D1187" s="29" t="s">
        <v>100</v>
      </c>
      <c r="E1187" s="30">
        <v>45292</v>
      </c>
      <c r="F1187" s="87"/>
      <c r="G1187" s="64"/>
      <c r="H1187" s="88" t="s">
        <v>154</v>
      </c>
      <c r="I1187" s="87"/>
      <c r="J1187" s="88" t="s">
        <v>155</v>
      </c>
      <c r="K1187" s="66"/>
      <c r="L1187" s="66" t="s">
        <v>156</v>
      </c>
      <c r="M1187" s="66"/>
      <c r="N118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87" s="88" t="str">
        <f>CONCATENATE("F","$",Таблица_основная[[#This Row],[Первая строка массива]])</f>
        <v>F$1186</v>
      </c>
      <c r="P1187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87" s="13">
        <f t="shared" si="70"/>
        <v>1186</v>
      </c>
      <c r="R1187" s="13">
        <f>Таблица_основная[[#This Row],[Первая строка массива]]+15</f>
        <v>1201</v>
      </c>
    </row>
    <row r="1188" spans="1:18" x14ac:dyDescent="0.2">
      <c r="A1188" s="85">
        <v>3268</v>
      </c>
      <c r="B1188" s="85"/>
      <c r="C1188" s="86" t="s">
        <v>136</v>
      </c>
      <c r="D1188" s="29" t="s">
        <v>100</v>
      </c>
      <c r="E1188" s="30">
        <v>45292</v>
      </c>
      <c r="F1188" s="87"/>
      <c r="G1188" s="64"/>
      <c r="H1188" s="88" t="s">
        <v>154</v>
      </c>
      <c r="I1188" s="87"/>
      <c r="J1188" s="88" t="s">
        <v>155</v>
      </c>
      <c r="K1188" s="66"/>
      <c r="L1188" s="66" t="s">
        <v>156</v>
      </c>
      <c r="M1188" s="66"/>
      <c r="N118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88" s="88" t="str">
        <f>CONCATENATE("F","$",Таблица_основная[[#This Row],[Первая строка массива]])</f>
        <v>F$1186</v>
      </c>
      <c r="P1188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88" s="13">
        <f t="shared" si="70"/>
        <v>1186</v>
      </c>
      <c r="R1188" s="13">
        <f>Таблица_основная[[#This Row],[Первая строка массива]]+15</f>
        <v>1201</v>
      </c>
    </row>
    <row r="1189" spans="1:18" x14ac:dyDescent="0.2">
      <c r="A1189" s="85">
        <v>3269</v>
      </c>
      <c r="B1189" s="85"/>
      <c r="C1189" s="86" t="s">
        <v>137</v>
      </c>
      <c r="D1189" s="29" t="s">
        <v>100</v>
      </c>
      <c r="E1189" s="30">
        <v>45292</v>
      </c>
      <c r="F1189" s="87"/>
      <c r="G1189" s="64"/>
      <c r="H1189" s="88" t="s">
        <v>154</v>
      </c>
      <c r="I1189" s="87"/>
      <c r="J1189" s="88" t="s">
        <v>155</v>
      </c>
      <c r="K1189" s="66"/>
      <c r="L1189" s="66" t="s">
        <v>156</v>
      </c>
      <c r="M1189" s="66"/>
      <c r="N118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89" s="88" t="str">
        <f>CONCATENATE("F","$",Таблица_основная[[#This Row],[Первая строка массива]])</f>
        <v>F$1186</v>
      </c>
      <c r="P1189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89" s="13">
        <f t="shared" si="70"/>
        <v>1186</v>
      </c>
      <c r="R1189" s="13">
        <f>Таблица_основная[[#This Row],[Первая строка массива]]+15</f>
        <v>1201</v>
      </c>
    </row>
    <row r="1190" spans="1:18" x14ac:dyDescent="0.2">
      <c r="A1190" s="85">
        <v>3270</v>
      </c>
      <c r="B1190" s="85"/>
      <c r="C1190" s="86" t="s">
        <v>138</v>
      </c>
      <c r="D1190" s="29" t="s">
        <v>100</v>
      </c>
      <c r="E1190" s="30">
        <v>45292</v>
      </c>
      <c r="F1190" s="87"/>
      <c r="G1190" s="64"/>
      <c r="H1190" s="88" t="s">
        <v>154</v>
      </c>
      <c r="I1190" s="87"/>
      <c r="J1190" s="88" t="s">
        <v>155</v>
      </c>
      <c r="K1190" s="66"/>
      <c r="L1190" s="66" t="s">
        <v>156</v>
      </c>
      <c r="M1190" s="66"/>
      <c r="N119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90" s="88" t="str">
        <f>CONCATENATE("F","$",Таблица_основная[[#This Row],[Первая строка массива]])</f>
        <v>F$1186</v>
      </c>
      <c r="P1190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90" s="13">
        <f t="shared" si="70"/>
        <v>1186</v>
      </c>
      <c r="R1190" s="13">
        <f>Таблица_основная[[#This Row],[Первая строка массива]]+15</f>
        <v>1201</v>
      </c>
    </row>
    <row r="1191" spans="1:18" x14ac:dyDescent="0.2">
      <c r="A1191" s="85">
        <v>3271</v>
      </c>
      <c r="B1191" s="85"/>
      <c r="C1191" s="86" t="s">
        <v>139</v>
      </c>
      <c r="D1191" s="29" t="s">
        <v>100</v>
      </c>
      <c r="E1191" s="30">
        <v>45292</v>
      </c>
      <c r="F1191" s="87"/>
      <c r="G1191" s="64"/>
      <c r="H1191" s="88" t="s">
        <v>154</v>
      </c>
      <c r="I1191" s="87"/>
      <c r="J1191" s="88" t="s">
        <v>155</v>
      </c>
      <c r="K1191" s="66"/>
      <c r="L1191" s="66" t="s">
        <v>156</v>
      </c>
      <c r="M1191" s="66"/>
      <c r="N119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91" s="88" t="str">
        <f>CONCATENATE("F","$",Таблица_основная[[#This Row],[Первая строка массива]])</f>
        <v>F$1186</v>
      </c>
      <c r="P1191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91" s="13">
        <f t="shared" si="70"/>
        <v>1186</v>
      </c>
      <c r="R1191" s="13">
        <f>Таблица_основная[[#This Row],[Первая строка массива]]+15</f>
        <v>1201</v>
      </c>
    </row>
    <row r="1192" spans="1:18" x14ac:dyDescent="0.2">
      <c r="A1192" s="85">
        <v>3272</v>
      </c>
      <c r="B1192" s="85"/>
      <c r="C1192" s="86" t="s">
        <v>140</v>
      </c>
      <c r="D1192" s="29" t="s">
        <v>100</v>
      </c>
      <c r="E1192" s="30">
        <v>45292</v>
      </c>
      <c r="F1192" s="87"/>
      <c r="G1192" s="64"/>
      <c r="H1192" s="88" t="s">
        <v>154</v>
      </c>
      <c r="I1192" s="87"/>
      <c r="J1192" s="88" t="s">
        <v>155</v>
      </c>
      <c r="K1192" s="66"/>
      <c r="L1192" s="66" t="s">
        <v>156</v>
      </c>
      <c r="M1192" s="66"/>
      <c r="N119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92" s="88" t="str">
        <f>CONCATENATE("F","$",Таблица_основная[[#This Row],[Первая строка массива]])</f>
        <v>F$1186</v>
      </c>
      <c r="P1192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92" s="13">
        <f t="shared" si="70"/>
        <v>1186</v>
      </c>
      <c r="R1192" s="13">
        <f>Таблица_основная[[#This Row],[Первая строка массива]]+15</f>
        <v>1201</v>
      </c>
    </row>
    <row r="1193" spans="1:18" x14ac:dyDescent="0.2">
      <c r="A1193" s="85">
        <v>3273</v>
      </c>
      <c r="B1193" s="85"/>
      <c r="C1193" s="86" t="s">
        <v>141</v>
      </c>
      <c r="D1193" s="29" t="s">
        <v>100</v>
      </c>
      <c r="E1193" s="30">
        <v>45292</v>
      </c>
      <c r="F1193" s="87"/>
      <c r="G1193" s="64"/>
      <c r="H1193" s="88" t="s">
        <v>154</v>
      </c>
      <c r="I1193" s="87"/>
      <c r="J1193" s="88" t="s">
        <v>155</v>
      </c>
      <c r="K1193" s="66"/>
      <c r="L1193" s="66" t="s">
        <v>156</v>
      </c>
      <c r="M1193" s="66"/>
      <c r="N119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93" s="88" t="str">
        <f>CONCATENATE("F","$",Таблица_основная[[#This Row],[Первая строка массива]])</f>
        <v>F$1186</v>
      </c>
      <c r="P1193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93" s="13">
        <f t="shared" si="70"/>
        <v>1186</v>
      </c>
      <c r="R1193" s="13">
        <f>Таблица_основная[[#This Row],[Первая строка массива]]+15</f>
        <v>1201</v>
      </c>
    </row>
    <row r="1194" spans="1:18" x14ac:dyDescent="0.2">
      <c r="A1194" s="85">
        <v>3274</v>
      </c>
      <c r="B1194" s="85"/>
      <c r="C1194" s="86" t="s">
        <v>142</v>
      </c>
      <c r="D1194" s="29" t="s">
        <v>100</v>
      </c>
      <c r="E1194" s="30">
        <v>45292</v>
      </c>
      <c r="F1194" s="87"/>
      <c r="G1194" s="64"/>
      <c r="H1194" s="88" t="s">
        <v>154</v>
      </c>
      <c r="I1194" s="87"/>
      <c r="J1194" s="88" t="s">
        <v>155</v>
      </c>
      <c r="K1194" s="66"/>
      <c r="L1194" s="66" t="s">
        <v>156</v>
      </c>
      <c r="M1194" s="66"/>
      <c r="N119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94" s="88" t="str">
        <f>CONCATENATE("F","$",Таблица_основная[[#This Row],[Первая строка массива]])</f>
        <v>F$1186</v>
      </c>
      <c r="P1194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94" s="13">
        <f t="shared" si="70"/>
        <v>1186</v>
      </c>
      <c r="R1194" s="13">
        <f>Таблица_основная[[#This Row],[Первая строка массива]]+15</f>
        <v>1201</v>
      </c>
    </row>
    <row r="1195" spans="1:18" x14ac:dyDescent="0.2">
      <c r="A1195" s="85">
        <v>3275</v>
      </c>
      <c r="B1195" s="85"/>
      <c r="C1195" s="86" t="s">
        <v>143</v>
      </c>
      <c r="D1195" s="29" t="s">
        <v>100</v>
      </c>
      <c r="E1195" s="30">
        <v>45292</v>
      </c>
      <c r="F1195" s="87"/>
      <c r="G1195" s="64"/>
      <c r="H1195" s="88" t="s">
        <v>154</v>
      </c>
      <c r="I1195" s="87"/>
      <c r="J1195" s="88" t="s">
        <v>155</v>
      </c>
      <c r="K1195" s="66"/>
      <c r="L1195" s="66" t="s">
        <v>156</v>
      </c>
      <c r="M1195" s="66"/>
      <c r="N119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95" s="88" t="str">
        <f>CONCATENATE("F","$",Таблица_основная[[#This Row],[Первая строка массива]])</f>
        <v>F$1186</v>
      </c>
      <c r="P1195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95" s="13">
        <f t="shared" si="70"/>
        <v>1186</v>
      </c>
      <c r="R1195" s="13">
        <f>Таблица_основная[[#This Row],[Первая строка массива]]+15</f>
        <v>1201</v>
      </c>
    </row>
    <row r="1196" spans="1:18" x14ac:dyDescent="0.2">
      <c r="A1196" s="85">
        <v>3276</v>
      </c>
      <c r="B1196" s="85"/>
      <c r="C1196" s="86" t="s">
        <v>144</v>
      </c>
      <c r="D1196" s="29" t="s">
        <v>100</v>
      </c>
      <c r="E1196" s="30">
        <v>45292</v>
      </c>
      <c r="F1196" s="87"/>
      <c r="G1196" s="64"/>
      <c r="H1196" s="88" t="s">
        <v>154</v>
      </c>
      <c r="I1196" s="87"/>
      <c r="J1196" s="88" t="s">
        <v>155</v>
      </c>
      <c r="K1196" s="66"/>
      <c r="L1196" s="66" t="s">
        <v>156</v>
      </c>
      <c r="M1196" s="66"/>
      <c r="N119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96" s="88" t="str">
        <f>CONCATENATE("F","$",Таблица_основная[[#This Row],[Первая строка массива]])</f>
        <v>F$1186</v>
      </c>
      <c r="P1196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96" s="13">
        <f t="shared" si="70"/>
        <v>1186</v>
      </c>
      <c r="R1196" s="13">
        <f>Таблица_основная[[#This Row],[Первая строка массива]]+15</f>
        <v>1201</v>
      </c>
    </row>
    <row r="1197" spans="1:18" x14ac:dyDescent="0.2">
      <c r="A1197" s="85">
        <v>3277</v>
      </c>
      <c r="B1197" s="85"/>
      <c r="C1197" s="86" t="s">
        <v>145</v>
      </c>
      <c r="D1197" s="29" t="s">
        <v>100</v>
      </c>
      <c r="E1197" s="30">
        <v>45292</v>
      </c>
      <c r="F1197" s="87"/>
      <c r="G1197" s="64"/>
      <c r="H1197" s="88" t="s">
        <v>154</v>
      </c>
      <c r="I1197" s="87"/>
      <c r="J1197" s="88" t="s">
        <v>155</v>
      </c>
      <c r="K1197" s="66"/>
      <c r="L1197" s="66" t="s">
        <v>156</v>
      </c>
      <c r="M1197" s="66"/>
      <c r="N119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97" s="88" t="str">
        <f>CONCATENATE("F","$",Таблица_основная[[#This Row],[Первая строка массива]])</f>
        <v>F$1186</v>
      </c>
      <c r="P1197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97" s="13">
        <f t="shared" si="70"/>
        <v>1186</v>
      </c>
      <c r="R1197" s="13">
        <f>Таблица_основная[[#This Row],[Первая строка массива]]+15</f>
        <v>1201</v>
      </c>
    </row>
    <row r="1198" spans="1:18" x14ac:dyDescent="0.2">
      <c r="A1198" s="85">
        <v>3278</v>
      </c>
      <c r="B1198" s="85"/>
      <c r="C1198" s="86" t="s">
        <v>146</v>
      </c>
      <c r="D1198" s="29" t="s">
        <v>100</v>
      </c>
      <c r="E1198" s="30">
        <v>45292</v>
      </c>
      <c r="F1198" s="87"/>
      <c r="G1198" s="64"/>
      <c r="H1198" s="88" t="s">
        <v>154</v>
      </c>
      <c r="I1198" s="87"/>
      <c r="J1198" s="88" t="s">
        <v>155</v>
      </c>
      <c r="K1198" s="66"/>
      <c r="L1198" s="66" t="s">
        <v>156</v>
      </c>
      <c r="M1198" s="66"/>
      <c r="N119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98" s="88" t="str">
        <f>CONCATENATE("F","$",Таблица_основная[[#This Row],[Первая строка массива]])</f>
        <v>F$1186</v>
      </c>
      <c r="P1198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98" s="13">
        <f t="shared" si="70"/>
        <v>1186</v>
      </c>
      <c r="R1198" s="13">
        <f>Таблица_основная[[#This Row],[Первая строка массива]]+15</f>
        <v>1201</v>
      </c>
    </row>
    <row r="1199" spans="1:18" x14ac:dyDescent="0.2">
      <c r="A1199" s="85">
        <v>3279</v>
      </c>
      <c r="B1199" s="85"/>
      <c r="C1199" s="86" t="s">
        <v>147</v>
      </c>
      <c r="D1199" s="29" t="s">
        <v>100</v>
      </c>
      <c r="E1199" s="30">
        <v>45292</v>
      </c>
      <c r="F1199" s="87"/>
      <c r="G1199" s="64"/>
      <c r="H1199" s="88" t="s">
        <v>154</v>
      </c>
      <c r="I1199" s="87"/>
      <c r="J1199" s="88" t="s">
        <v>155</v>
      </c>
      <c r="K1199" s="66"/>
      <c r="L1199" s="66" t="s">
        <v>156</v>
      </c>
      <c r="M1199" s="66"/>
      <c r="N119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199" s="88" t="str">
        <f>CONCATENATE("F","$",Таблица_основная[[#This Row],[Первая строка массива]])</f>
        <v>F$1186</v>
      </c>
      <c r="P1199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199" s="13">
        <f t="shared" si="70"/>
        <v>1186</v>
      </c>
      <c r="R1199" s="13">
        <f>Таблица_основная[[#This Row],[Первая строка массива]]+15</f>
        <v>1201</v>
      </c>
    </row>
    <row r="1200" spans="1:18" x14ac:dyDescent="0.2">
      <c r="A1200" s="85">
        <v>3280</v>
      </c>
      <c r="B1200" s="85"/>
      <c r="C1200" s="86" t="s">
        <v>148</v>
      </c>
      <c r="D1200" s="29" t="s">
        <v>100</v>
      </c>
      <c r="E1200" s="30">
        <v>45292</v>
      </c>
      <c r="F1200" s="87"/>
      <c r="G1200" s="64"/>
      <c r="H1200" s="88" t="s">
        <v>154</v>
      </c>
      <c r="I1200" s="87"/>
      <c r="J1200" s="88" t="s">
        <v>155</v>
      </c>
      <c r="K1200" s="66"/>
      <c r="L1200" s="66" t="s">
        <v>156</v>
      </c>
      <c r="M1200" s="66"/>
      <c r="N120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00" s="88" t="str">
        <f>CONCATENATE("F","$",Таблица_основная[[#This Row],[Первая строка массива]])</f>
        <v>F$1186</v>
      </c>
      <c r="P1200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200" s="13">
        <f t="shared" si="70"/>
        <v>1186</v>
      </c>
      <c r="R1200" s="13">
        <f>Таблица_основная[[#This Row],[Первая строка массива]]+15</f>
        <v>1201</v>
      </c>
    </row>
    <row r="1201" spans="1:18" x14ac:dyDescent="0.2">
      <c r="A1201" s="85">
        <v>3281</v>
      </c>
      <c r="B1201" s="85"/>
      <c r="C1201" s="86" t="s">
        <v>149</v>
      </c>
      <c r="D1201" s="29" t="s">
        <v>100</v>
      </c>
      <c r="E1201" s="30">
        <v>45292</v>
      </c>
      <c r="F1201" s="87"/>
      <c r="G1201" s="64"/>
      <c r="H1201" s="88" t="s">
        <v>154</v>
      </c>
      <c r="I1201" s="87"/>
      <c r="J1201" s="88" t="s">
        <v>155</v>
      </c>
      <c r="K1201" s="66"/>
      <c r="L1201" s="66" t="s">
        <v>156</v>
      </c>
      <c r="M1201" s="66"/>
      <c r="N120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01" s="88" t="str">
        <f>CONCATENATE("F","$",Таблица_основная[[#This Row],[Первая строка массива]])</f>
        <v>F$1186</v>
      </c>
      <c r="P1201" s="88" t="str">
        <f>CONCATENATE("F","$",Таблица_основная[[#This Row],[Первая строка массива]],":","F","$",Таблица_основная[[#This Row],[Последняя строка моссива]])</f>
        <v>F$1186:F$1201</v>
      </c>
      <c r="Q1201" s="13">
        <f t="shared" si="70"/>
        <v>1186</v>
      </c>
      <c r="R1201" s="13">
        <f>Таблица_основная[[#This Row],[Первая строка массива]]+15</f>
        <v>1201</v>
      </c>
    </row>
    <row r="1202" spans="1:18" x14ac:dyDescent="0.2">
      <c r="A1202" s="85">
        <v>3283</v>
      </c>
      <c r="B1202" s="85"/>
      <c r="C1202" s="86" t="s">
        <v>134</v>
      </c>
      <c r="D1202" s="29" t="s">
        <v>48</v>
      </c>
      <c r="E1202" s="30">
        <v>45292</v>
      </c>
      <c r="F1202" s="141">
        <v>15.8</v>
      </c>
      <c r="G1202" s="132">
        <v>2</v>
      </c>
      <c r="H1202" s="88" t="s">
        <v>154</v>
      </c>
      <c r="I1202" s="87">
        <v>12</v>
      </c>
      <c r="J1202" s="88" t="s">
        <v>155</v>
      </c>
      <c r="K1202" s="66">
        <v>29</v>
      </c>
      <c r="L1202" s="66" t="s">
        <v>156</v>
      </c>
      <c r="M1202" s="66">
        <v>27</v>
      </c>
      <c r="N120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202" s="88" t="str">
        <f>CONCATENATE("F","$",Таблица_основная[[#This Row],[Первая строка массива]])</f>
        <v>F$1202</v>
      </c>
      <c r="P1202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02" s="93">
        <f>ROW()</f>
        <v>1202</v>
      </c>
      <c r="R1202" s="13">
        <f>Таблица_основная[[#This Row],[Первая строка массива]]+15</f>
        <v>1217</v>
      </c>
    </row>
    <row r="1203" spans="1:18" x14ac:dyDescent="0.2">
      <c r="A1203" s="85">
        <v>3284</v>
      </c>
      <c r="B1203" s="85"/>
      <c r="C1203" s="86" t="s">
        <v>135</v>
      </c>
      <c r="D1203" s="29" t="s">
        <v>48</v>
      </c>
      <c r="E1203" s="30">
        <v>45292</v>
      </c>
      <c r="F1203" s="141">
        <v>16.899999999999999</v>
      </c>
      <c r="G1203" s="132">
        <v>1</v>
      </c>
      <c r="H1203" s="88" t="s">
        <v>154</v>
      </c>
      <c r="I1203" s="87">
        <v>12</v>
      </c>
      <c r="J1203" s="88" t="s">
        <v>155</v>
      </c>
      <c r="K1203" s="66">
        <v>29</v>
      </c>
      <c r="L1203" s="66" t="s">
        <v>156</v>
      </c>
      <c r="M1203" s="66">
        <v>27</v>
      </c>
      <c r="N120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203" s="88" t="str">
        <f>CONCATENATE("F","$",Таблица_основная[[#This Row],[Первая строка массива]])</f>
        <v>F$1202</v>
      </c>
      <c r="P1203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03" s="13">
        <f t="shared" si="70"/>
        <v>1202</v>
      </c>
      <c r="R1203" s="13">
        <f>Таблица_основная[[#This Row],[Первая строка массива]]+15</f>
        <v>1217</v>
      </c>
    </row>
    <row r="1204" spans="1:18" x14ac:dyDescent="0.2">
      <c r="A1204" s="85">
        <v>3285</v>
      </c>
      <c r="B1204" s="85"/>
      <c r="C1204" s="86" t="s">
        <v>136</v>
      </c>
      <c r="D1204" s="29" t="s">
        <v>48</v>
      </c>
      <c r="E1204" s="30">
        <v>45292</v>
      </c>
      <c r="F1204" s="141">
        <v>12.7</v>
      </c>
      <c r="G1204" s="132">
        <v>4</v>
      </c>
      <c r="H1204" s="88" t="s">
        <v>154</v>
      </c>
      <c r="I1204" s="87">
        <v>12</v>
      </c>
      <c r="J1204" s="88" t="s">
        <v>155</v>
      </c>
      <c r="K1204" s="66">
        <v>29</v>
      </c>
      <c r="L1204" s="66" t="s">
        <v>156</v>
      </c>
      <c r="M1204" s="66">
        <v>27</v>
      </c>
      <c r="N120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204" s="88" t="str">
        <f>CONCATENATE("F","$",Таблица_основная[[#This Row],[Первая строка массива]])</f>
        <v>F$1202</v>
      </c>
      <c r="P1204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04" s="13">
        <f t="shared" si="70"/>
        <v>1202</v>
      </c>
      <c r="R1204" s="13">
        <f>Таблица_основная[[#This Row],[Первая строка массива]]+15</f>
        <v>1217</v>
      </c>
    </row>
    <row r="1205" spans="1:18" x14ac:dyDescent="0.2">
      <c r="A1205" s="85">
        <v>3286</v>
      </c>
      <c r="B1205" s="85"/>
      <c r="C1205" s="86" t="s">
        <v>137</v>
      </c>
      <c r="D1205" s="29" t="s">
        <v>48</v>
      </c>
      <c r="E1205" s="30">
        <v>45292</v>
      </c>
      <c r="F1205" s="141">
        <v>12</v>
      </c>
      <c r="G1205" s="132">
        <v>7</v>
      </c>
      <c r="H1205" s="88" t="s">
        <v>154</v>
      </c>
      <c r="I1205" s="87">
        <v>12</v>
      </c>
      <c r="J1205" s="88" t="s">
        <v>155</v>
      </c>
      <c r="K1205" s="66">
        <v>29</v>
      </c>
      <c r="L1205" s="66" t="s">
        <v>156</v>
      </c>
      <c r="M1205" s="66">
        <v>27</v>
      </c>
      <c r="N120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205" s="88" t="str">
        <f>CONCATENATE("F","$",Таблица_основная[[#This Row],[Первая строка массива]])</f>
        <v>F$1202</v>
      </c>
      <c r="P1205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05" s="13">
        <f t="shared" si="70"/>
        <v>1202</v>
      </c>
      <c r="R1205" s="13">
        <f>Таблица_основная[[#This Row],[Первая строка массива]]+15</f>
        <v>1217</v>
      </c>
    </row>
    <row r="1206" spans="1:18" x14ac:dyDescent="0.2">
      <c r="A1206" s="85">
        <v>3287</v>
      </c>
      <c r="B1206" s="85"/>
      <c r="C1206" s="86" t="s">
        <v>138</v>
      </c>
      <c r="D1206" s="29" t="s">
        <v>48</v>
      </c>
      <c r="E1206" s="30">
        <v>45292</v>
      </c>
      <c r="F1206" s="141">
        <v>8.6999999999999993</v>
      </c>
      <c r="G1206" s="132">
        <v>10</v>
      </c>
      <c r="H1206" s="88" t="s">
        <v>154</v>
      </c>
      <c r="I1206" s="87">
        <v>12</v>
      </c>
      <c r="J1206" s="88" t="s">
        <v>155</v>
      </c>
      <c r="K1206" s="66">
        <v>29</v>
      </c>
      <c r="L1206" s="66" t="s">
        <v>156</v>
      </c>
      <c r="M1206" s="66">
        <v>27</v>
      </c>
      <c r="N120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1206" s="88" t="str">
        <f>CONCATENATE("F","$",Таблица_основная[[#This Row],[Первая строка массива]])</f>
        <v>F$1202</v>
      </c>
      <c r="P1206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06" s="13">
        <f t="shared" si="70"/>
        <v>1202</v>
      </c>
      <c r="R1206" s="13">
        <f>Таблица_основная[[#This Row],[Первая строка массива]]+15</f>
        <v>1217</v>
      </c>
    </row>
    <row r="1207" spans="1:18" x14ac:dyDescent="0.2">
      <c r="A1207" s="85">
        <v>3288</v>
      </c>
      <c r="B1207" s="85"/>
      <c r="C1207" s="86" t="s">
        <v>139</v>
      </c>
      <c r="D1207" s="29" t="s">
        <v>48</v>
      </c>
      <c r="E1207" s="30">
        <v>45292</v>
      </c>
      <c r="F1207" s="141">
        <v>9.5</v>
      </c>
      <c r="G1207" s="132">
        <v>9</v>
      </c>
      <c r="H1207" s="88" t="s">
        <v>154</v>
      </c>
      <c r="I1207" s="87">
        <v>12</v>
      </c>
      <c r="J1207" s="88" t="s">
        <v>155</v>
      </c>
      <c r="K1207" s="66">
        <v>29</v>
      </c>
      <c r="L1207" s="66" t="s">
        <v>156</v>
      </c>
      <c r="M1207" s="66">
        <v>27</v>
      </c>
      <c r="N120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207" s="88" t="str">
        <f>CONCATENATE("F","$",Таблица_основная[[#This Row],[Первая строка массива]])</f>
        <v>F$1202</v>
      </c>
      <c r="P1207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07" s="13">
        <f t="shared" si="70"/>
        <v>1202</v>
      </c>
      <c r="R1207" s="13">
        <f>Таблица_основная[[#This Row],[Первая строка массива]]+15</f>
        <v>1217</v>
      </c>
    </row>
    <row r="1208" spans="1:18" x14ac:dyDescent="0.2">
      <c r="A1208" s="85">
        <v>3289</v>
      </c>
      <c r="B1208" s="85"/>
      <c r="C1208" s="86" t="s">
        <v>140</v>
      </c>
      <c r="D1208" s="29" t="s">
        <v>48</v>
      </c>
      <c r="E1208" s="30">
        <v>45292</v>
      </c>
      <c r="F1208" s="141">
        <v>10.8</v>
      </c>
      <c r="G1208" s="132">
        <v>8</v>
      </c>
      <c r="H1208" s="88" t="s">
        <v>154</v>
      </c>
      <c r="I1208" s="87">
        <v>12</v>
      </c>
      <c r="J1208" s="88" t="s">
        <v>155</v>
      </c>
      <c r="K1208" s="66">
        <v>29</v>
      </c>
      <c r="L1208" s="66" t="s">
        <v>156</v>
      </c>
      <c r="M1208" s="66">
        <v>27</v>
      </c>
      <c r="N120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1208" s="88" t="str">
        <f>CONCATENATE("F","$",Таблица_основная[[#This Row],[Первая строка массива]])</f>
        <v>F$1202</v>
      </c>
      <c r="P1208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08" s="13">
        <f t="shared" si="70"/>
        <v>1202</v>
      </c>
      <c r="R1208" s="13">
        <f>Таблица_основная[[#This Row],[Первая строка массива]]+15</f>
        <v>1217</v>
      </c>
    </row>
    <row r="1209" spans="1:18" x14ac:dyDescent="0.2">
      <c r="A1209" s="85">
        <v>3290</v>
      </c>
      <c r="B1209" s="85"/>
      <c r="C1209" s="86" t="s">
        <v>141</v>
      </c>
      <c r="D1209" s="29" t="s">
        <v>48</v>
      </c>
      <c r="E1209" s="30">
        <v>45292</v>
      </c>
      <c r="F1209" s="141">
        <v>12.6</v>
      </c>
      <c r="G1209" s="132">
        <v>5</v>
      </c>
      <c r="H1209" s="88" t="s">
        <v>154</v>
      </c>
      <c r="I1209" s="87">
        <v>12</v>
      </c>
      <c r="J1209" s="88" t="s">
        <v>155</v>
      </c>
      <c r="K1209" s="66">
        <v>29</v>
      </c>
      <c r="L1209" s="66" t="s">
        <v>156</v>
      </c>
      <c r="M1209" s="66">
        <v>27</v>
      </c>
      <c r="N120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209" s="88" t="str">
        <f>CONCATENATE("F","$",Таблица_основная[[#This Row],[Первая строка массива]])</f>
        <v>F$1202</v>
      </c>
      <c r="P1209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09" s="13">
        <f t="shared" si="70"/>
        <v>1202</v>
      </c>
      <c r="R1209" s="13">
        <f>Таблица_основная[[#This Row],[Первая строка массива]]+15</f>
        <v>1217</v>
      </c>
    </row>
    <row r="1210" spans="1:18" x14ac:dyDescent="0.2">
      <c r="A1210" s="85">
        <v>3291</v>
      </c>
      <c r="B1210" s="85"/>
      <c r="C1210" s="86" t="s">
        <v>142</v>
      </c>
      <c r="D1210" s="29" t="s">
        <v>48</v>
      </c>
      <c r="E1210" s="30">
        <v>45292</v>
      </c>
      <c r="F1210" s="141">
        <v>3.5</v>
      </c>
      <c r="G1210" s="132">
        <v>16</v>
      </c>
      <c r="H1210" s="88" t="s">
        <v>154</v>
      </c>
      <c r="I1210" s="87">
        <v>12</v>
      </c>
      <c r="J1210" s="88" t="s">
        <v>155</v>
      </c>
      <c r="K1210" s="66">
        <v>29</v>
      </c>
      <c r="L1210" s="66" t="s">
        <v>156</v>
      </c>
      <c r="M1210" s="66">
        <v>27</v>
      </c>
      <c r="N121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O1210" s="88" t="str">
        <f>CONCATENATE("F","$",Таблица_основная[[#This Row],[Первая строка массива]])</f>
        <v>F$1202</v>
      </c>
      <c r="P1210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10" s="13">
        <f t="shared" si="70"/>
        <v>1202</v>
      </c>
      <c r="R1210" s="13">
        <f>Таблица_основная[[#This Row],[Первая строка массива]]+15</f>
        <v>1217</v>
      </c>
    </row>
    <row r="1211" spans="1:18" x14ac:dyDescent="0.2">
      <c r="A1211" s="85">
        <v>3292</v>
      </c>
      <c r="B1211" s="85"/>
      <c r="C1211" s="86" t="s">
        <v>143</v>
      </c>
      <c r="D1211" s="29" t="s">
        <v>48</v>
      </c>
      <c r="E1211" s="30">
        <v>45292</v>
      </c>
      <c r="F1211" s="141">
        <v>3.9</v>
      </c>
      <c r="G1211" s="132">
        <v>15</v>
      </c>
      <c r="H1211" s="88" t="s">
        <v>154</v>
      </c>
      <c r="I1211" s="87">
        <v>12</v>
      </c>
      <c r="J1211" s="88" t="s">
        <v>155</v>
      </c>
      <c r="K1211" s="66">
        <v>29</v>
      </c>
      <c r="L1211" s="66" t="s">
        <v>156</v>
      </c>
      <c r="M1211" s="66">
        <v>27</v>
      </c>
      <c r="N121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1211" s="88" t="str">
        <f>CONCATENATE("F","$",Таблица_основная[[#This Row],[Первая строка массива]])</f>
        <v>F$1202</v>
      </c>
      <c r="P1211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11" s="13">
        <f t="shared" si="70"/>
        <v>1202</v>
      </c>
      <c r="R1211" s="13">
        <f>Таблица_основная[[#This Row],[Первая строка массива]]+15</f>
        <v>1217</v>
      </c>
    </row>
    <row r="1212" spans="1:18" x14ac:dyDescent="0.2">
      <c r="A1212" s="85">
        <v>3293</v>
      </c>
      <c r="B1212" s="85"/>
      <c r="C1212" s="86" t="s">
        <v>144</v>
      </c>
      <c r="D1212" s="29" t="s">
        <v>48</v>
      </c>
      <c r="E1212" s="30">
        <v>45292</v>
      </c>
      <c r="F1212" s="141">
        <v>6.73</v>
      </c>
      <c r="G1212" s="132">
        <v>13</v>
      </c>
      <c r="H1212" s="88" t="s">
        <v>154</v>
      </c>
      <c r="I1212" s="87">
        <v>12</v>
      </c>
      <c r="J1212" s="88" t="s">
        <v>155</v>
      </c>
      <c r="K1212" s="66">
        <v>29</v>
      </c>
      <c r="L1212" s="66" t="s">
        <v>156</v>
      </c>
      <c r="M1212" s="66">
        <v>27</v>
      </c>
      <c r="N121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1212" s="88" t="str">
        <f>CONCATENATE("F","$",Таблица_основная[[#This Row],[Первая строка массива]])</f>
        <v>F$1202</v>
      </c>
      <c r="P1212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12" s="13">
        <f t="shared" si="70"/>
        <v>1202</v>
      </c>
      <c r="R1212" s="13">
        <f>Таблица_основная[[#This Row],[Первая строка массива]]+15</f>
        <v>1217</v>
      </c>
    </row>
    <row r="1213" spans="1:18" x14ac:dyDescent="0.2">
      <c r="A1213" s="85">
        <v>3294</v>
      </c>
      <c r="B1213" s="85"/>
      <c r="C1213" s="86" t="s">
        <v>145</v>
      </c>
      <c r="D1213" s="29" t="s">
        <v>48</v>
      </c>
      <c r="E1213" s="30">
        <v>45292</v>
      </c>
      <c r="F1213" s="141">
        <v>4.6399999999999997</v>
      </c>
      <c r="G1213" s="132">
        <v>14</v>
      </c>
      <c r="H1213" s="88" t="s">
        <v>154</v>
      </c>
      <c r="I1213" s="87">
        <v>12</v>
      </c>
      <c r="J1213" s="88" t="s">
        <v>155</v>
      </c>
      <c r="K1213" s="66">
        <v>29</v>
      </c>
      <c r="L1213" s="66" t="s">
        <v>156</v>
      </c>
      <c r="M1213" s="66">
        <v>27</v>
      </c>
      <c r="N121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1213" s="88" t="str">
        <f>CONCATENATE("F","$",Таблица_основная[[#This Row],[Первая строка массива]])</f>
        <v>F$1202</v>
      </c>
      <c r="P1213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13" s="13">
        <f t="shared" si="70"/>
        <v>1202</v>
      </c>
      <c r="R1213" s="13">
        <f>Таблица_основная[[#This Row],[Первая строка массива]]+15</f>
        <v>1217</v>
      </c>
    </row>
    <row r="1214" spans="1:18" x14ac:dyDescent="0.2">
      <c r="A1214" s="85">
        <v>3295</v>
      </c>
      <c r="B1214" s="85"/>
      <c r="C1214" s="86" t="s">
        <v>146</v>
      </c>
      <c r="D1214" s="29" t="s">
        <v>48</v>
      </c>
      <c r="E1214" s="30">
        <v>45292</v>
      </c>
      <c r="F1214" s="141">
        <v>14.08</v>
      </c>
      <c r="G1214" s="132">
        <v>3</v>
      </c>
      <c r="H1214" s="88" t="s">
        <v>154</v>
      </c>
      <c r="I1214" s="87">
        <v>12</v>
      </c>
      <c r="J1214" s="88" t="s">
        <v>155</v>
      </c>
      <c r="K1214" s="66">
        <v>29</v>
      </c>
      <c r="L1214" s="66" t="s">
        <v>156</v>
      </c>
      <c r="M1214" s="66">
        <v>27</v>
      </c>
      <c r="N121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14" s="88" t="str">
        <f>CONCATENATE("F","$",Таблица_основная[[#This Row],[Первая строка массива]])</f>
        <v>F$1202</v>
      </c>
      <c r="P1214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14" s="13">
        <f t="shared" si="70"/>
        <v>1202</v>
      </c>
      <c r="R1214" s="13">
        <f>Таблица_основная[[#This Row],[Первая строка массива]]+15</f>
        <v>1217</v>
      </c>
    </row>
    <row r="1215" spans="1:18" x14ac:dyDescent="0.2">
      <c r="A1215" s="85">
        <v>3296</v>
      </c>
      <c r="B1215" s="85"/>
      <c r="C1215" s="86" t="s">
        <v>147</v>
      </c>
      <c r="D1215" s="29" t="s">
        <v>48</v>
      </c>
      <c r="E1215" s="30">
        <v>45292</v>
      </c>
      <c r="F1215" s="141">
        <v>12.39</v>
      </c>
      <c r="G1215" s="132">
        <v>6</v>
      </c>
      <c r="H1215" s="88" t="s">
        <v>154</v>
      </c>
      <c r="I1215" s="87">
        <v>12</v>
      </c>
      <c r="J1215" s="88" t="s">
        <v>155</v>
      </c>
      <c r="K1215" s="66">
        <v>29</v>
      </c>
      <c r="L1215" s="66" t="s">
        <v>156</v>
      </c>
      <c r="M1215" s="66">
        <v>27</v>
      </c>
      <c r="N121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215" s="88" t="str">
        <f>CONCATENATE("F","$",Таблица_основная[[#This Row],[Первая строка массива]])</f>
        <v>F$1202</v>
      </c>
      <c r="P1215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15" s="13">
        <f t="shared" si="70"/>
        <v>1202</v>
      </c>
      <c r="R1215" s="13">
        <f>Таблица_основная[[#This Row],[Первая строка массива]]+15</f>
        <v>1217</v>
      </c>
    </row>
    <row r="1216" spans="1:18" x14ac:dyDescent="0.2">
      <c r="A1216" s="85">
        <v>3297</v>
      </c>
      <c r="B1216" s="85"/>
      <c r="C1216" s="86" t="s">
        <v>148</v>
      </c>
      <c r="D1216" s="29" t="s">
        <v>48</v>
      </c>
      <c r="E1216" s="30">
        <v>45292</v>
      </c>
      <c r="F1216" s="141">
        <v>7.98</v>
      </c>
      <c r="G1216" s="132">
        <v>11</v>
      </c>
      <c r="H1216" s="88" t="s">
        <v>154</v>
      </c>
      <c r="I1216" s="87">
        <v>12</v>
      </c>
      <c r="J1216" s="88" t="s">
        <v>155</v>
      </c>
      <c r="K1216" s="66">
        <v>29</v>
      </c>
      <c r="L1216" s="66" t="s">
        <v>156</v>
      </c>
      <c r="M1216" s="66">
        <v>27</v>
      </c>
      <c r="N121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1216" s="88" t="str">
        <f>CONCATENATE("F","$",Таблица_основная[[#This Row],[Первая строка массива]])</f>
        <v>F$1202</v>
      </c>
      <c r="P1216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16" s="13">
        <f t="shared" si="70"/>
        <v>1202</v>
      </c>
      <c r="R1216" s="13">
        <f>Таблица_основная[[#This Row],[Первая строка массива]]+15</f>
        <v>1217</v>
      </c>
    </row>
    <row r="1217" spans="1:18" x14ac:dyDescent="0.2">
      <c r="A1217" s="85">
        <v>3298</v>
      </c>
      <c r="B1217" s="85"/>
      <c r="C1217" s="86" t="s">
        <v>149</v>
      </c>
      <c r="D1217" s="29" t="s">
        <v>48</v>
      </c>
      <c r="E1217" s="30">
        <v>45292</v>
      </c>
      <c r="F1217" s="141">
        <v>6.84</v>
      </c>
      <c r="G1217" s="132">
        <v>12</v>
      </c>
      <c r="H1217" s="88" t="s">
        <v>154</v>
      </c>
      <c r="I1217" s="87">
        <v>12</v>
      </c>
      <c r="J1217" s="88" t="s">
        <v>155</v>
      </c>
      <c r="K1217" s="66">
        <v>29</v>
      </c>
      <c r="L1217" s="66" t="s">
        <v>156</v>
      </c>
      <c r="M1217" s="66">
        <v>27</v>
      </c>
      <c r="N121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1217" s="88" t="str">
        <f>CONCATENATE("F","$",Таблица_основная[[#This Row],[Первая строка массива]])</f>
        <v>F$1202</v>
      </c>
      <c r="P1217" s="88" t="str">
        <f>CONCATENATE("F","$",Таблица_основная[[#This Row],[Первая строка массива]],":","F","$",Таблица_основная[[#This Row],[Последняя строка моссива]])</f>
        <v>F$1202:F$1217</v>
      </c>
      <c r="Q1217" s="13">
        <f t="shared" si="70"/>
        <v>1202</v>
      </c>
      <c r="R1217" s="13">
        <f>Таблица_основная[[#This Row],[Первая строка массива]]+15</f>
        <v>1217</v>
      </c>
    </row>
    <row r="1218" spans="1:18" x14ac:dyDescent="0.2">
      <c r="A1218" s="85">
        <v>3299</v>
      </c>
      <c r="B1218" s="85"/>
      <c r="C1218" s="86" t="s">
        <v>134</v>
      </c>
      <c r="D1218" s="29" t="s">
        <v>101</v>
      </c>
      <c r="E1218" s="30">
        <v>45292</v>
      </c>
      <c r="F1218" s="131">
        <v>22</v>
      </c>
      <c r="G1218" s="132">
        <v>13</v>
      </c>
      <c r="H1218" s="88" t="s">
        <v>154</v>
      </c>
      <c r="I1218" s="87">
        <v>50</v>
      </c>
      <c r="J1218" s="88" t="s">
        <v>155</v>
      </c>
      <c r="K1218" s="66">
        <v>40</v>
      </c>
      <c r="L1218" s="66" t="s">
        <v>156</v>
      </c>
      <c r="M1218" s="66">
        <v>32</v>
      </c>
      <c r="N121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1218" s="88" t="str">
        <f>CONCATENATE("F","$",Таблица_основная[[#This Row],[Первая строка массива]])</f>
        <v>F$1218</v>
      </c>
      <c r="P1218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18" s="63">
        <f>ROW()</f>
        <v>1218</v>
      </c>
      <c r="R1218" s="13">
        <f>Таблица_основная[[#This Row],[Первая строка массива]]+15</f>
        <v>1233</v>
      </c>
    </row>
    <row r="1219" spans="1:18" x14ac:dyDescent="0.2">
      <c r="A1219" s="85">
        <v>3300</v>
      </c>
      <c r="B1219" s="85"/>
      <c r="C1219" s="86" t="s">
        <v>135</v>
      </c>
      <c r="D1219" s="29" t="s">
        <v>101</v>
      </c>
      <c r="E1219" s="30">
        <v>45292</v>
      </c>
      <c r="F1219" s="131">
        <v>13</v>
      </c>
      <c r="G1219" s="132">
        <v>14</v>
      </c>
      <c r="H1219" s="88" t="s">
        <v>154</v>
      </c>
      <c r="I1219" s="87">
        <v>50</v>
      </c>
      <c r="J1219" s="88" t="s">
        <v>155</v>
      </c>
      <c r="K1219" s="66">
        <v>40</v>
      </c>
      <c r="L1219" s="66" t="s">
        <v>156</v>
      </c>
      <c r="M1219" s="66">
        <v>32</v>
      </c>
      <c r="N121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1219" s="88" t="str">
        <f>CONCATENATE("F","$",Таблица_основная[[#This Row],[Первая строка массива]])</f>
        <v>F$1218</v>
      </c>
      <c r="P1219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19" s="13">
        <f t="shared" si="70"/>
        <v>1218</v>
      </c>
      <c r="R1219" s="13">
        <f>Таблица_основная[[#This Row],[Первая строка массива]]+15</f>
        <v>1233</v>
      </c>
    </row>
    <row r="1220" spans="1:18" x14ac:dyDescent="0.2">
      <c r="A1220" s="85">
        <v>3301</v>
      </c>
      <c r="B1220" s="85"/>
      <c r="C1220" s="86" t="s">
        <v>136</v>
      </c>
      <c r="D1220" s="29" t="s">
        <v>101</v>
      </c>
      <c r="E1220" s="30">
        <v>45292</v>
      </c>
      <c r="F1220" s="131">
        <v>7.7</v>
      </c>
      <c r="G1220" s="132">
        <v>16</v>
      </c>
      <c r="H1220" s="88" t="s">
        <v>154</v>
      </c>
      <c r="I1220" s="87">
        <v>50</v>
      </c>
      <c r="J1220" s="88" t="s">
        <v>155</v>
      </c>
      <c r="K1220" s="66">
        <v>40</v>
      </c>
      <c r="L1220" s="66" t="s">
        <v>156</v>
      </c>
      <c r="M1220" s="66">
        <v>32</v>
      </c>
      <c r="N122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O1220" s="88" t="str">
        <f>CONCATENATE("F","$",Таблица_основная[[#This Row],[Первая строка массива]])</f>
        <v>F$1218</v>
      </c>
      <c r="P1220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20" s="13">
        <f t="shared" si="70"/>
        <v>1218</v>
      </c>
      <c r="R1220" s="13">
        <f>Таблица_основная[[#This Row],[Первая строка массива]]+15</f>
        <v>1233</v>
      </c>
    </row>
    <row r="1221" spans="1:18" x14ac:dyDescent="0.2">
      <c r="A1221" s="85">
        <v>3302</v>
      </c>
      <c r="B1221" s="85"/>
      <c r="C1221" s="86" t="s">
        <v>137</v>
      </c>
      <c r="D1221" s="29" t="s">
        <v>101</v>
      </c>
      <c r="E1221" s="30">
        <v>45292</v>
      </c>
      <c r="F1221" s="131">
        <v>87</v>
      </c>
      <c r="G1221" s="132">
        <v>8</v>
      </c>
      <c r="H1221" s="88" t="s">
        <v>154</v>
      </c>
      <c r="I1221" s="87">
        <v>50</v>
      </c>
      <c r="J1221" s="88" t="s">
        <v>155</v>
      </c>
      <c r="K1221" s="66">
        <v>40</v>
      </c>
      <c r="L1221" s="66" t="s">
        <v>156</v>
      </c>
      <c r="M1221" s="66">
        <v>32</v>
      </c>
      <c r="N122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1221" s="88" t="str">
        <f>CONCATENATE("F","$",Таблица_основная[[#This Row],[Первая строка массива]])</f>
        <v>F$1218</v>
      </c>
      <c r="P1221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21" s="13">
        <f t="shared" si="70"/>
        <v>1218</v>
      </c>
      <c r="R1221" s="13">
        <f>Таблица_основная[[#This Row],[Первая строка массива]]+15</f>
        <v>1233</v>
      </c>
    </row>
    <row r="1222" spans="1:18" x14ac:dyDescent="0.2">
      <c r="A1222" s="85">
        <v>3303</v>
      </c>
      <c r="B1222" s="85"/>
      <c r="C1222" s="86" t="s">
        <v>138</v>
      </c>
      <c r="D1222" s="29" t="s">
        <v>101</v>
      </c>
      <c r="E1222" s="30">
        <v>45292</v>
      </c>
      <c r="F1222" s="131">
        <v>102</v>
      </c>
      <c r="G1222" s="132">
        <v>6</v>
      </c>
      <c r="H1222" s="88" t="s">
        <v>154</v>
      </c>
      <c r="I1222" s="87">
        <v>50</v>
      </c>
      <c r="J1222" s="88" t="s">
        <v>155</v>
      </c>
      <c r="K1222" s="66">
        <v>40</v>
      </c>
      <c r="L1222" s="66" t="s">
        <v>156</v>
      </c>
      <c r="M1222" s="66">
        <v>32</v>
      </c>
      <c r="N122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222" s="88" t="str">
        <f>CONCATENATE("F","$",Таблица_основная[[#This Row],[Первая строка массива]])</f>
        <v>F$1218</v>
      </c>
      <c r="P1222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22" s="13">
        <f t="shared" si="70"/>
        <v>1218</v>
      </c>
      <c r="R1222" s="13">
        <f>Таблица_основная[[#This Row],[Первая строка массива]]+15</f>
        <v>1233</v>
      </c>
    </row>
    <row r="1223" spans="1:18" x14ac:dyDescent="0.2">
      <c r="A1223" s="85">
        <v>3304</v>
      </c>
      <c r="B1223" s="85"/>
      <c r="C1223" s="86" t="s">
        <v>139</v>
      </c>
      <c r="D1223" s="29" t="s">
        <v>101</v>
      </c>
      <c r="E1223" s="30">
        <v>45292</v>
      </c>
      <c r="F1223" s="131">
        <v>24.8</v>
      </c>
      <c r="G1223" s="132">
        <v>12</v>
      </c>
      <c r="H1223" s="88" t="s">
        <v>154</v>
      </c>
      <c r="I1223" s="87">
        <v>50</v>
      </c>
      <c r="J1223" s="88" t="s">
        <v>155</v>
      </c>
      <c r="K1223" s="66">
        <v>40</v>
      </c>
      <c r="L1223" s="66" t="s">
        <v>156</v>
      </c>
      <c r="M1223" s="66">
        <v>32</v>
      </c>
      <c r="N122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1223" s="88" t="str">
        <f>CONCATENATE("F","$",Таблица_основная[[#This Row],[Первая строка массива]])</f>
        <v>F$1218</v>
      </c>
      <c r="P1223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23" s="13">
        <f t="shared" si="70"/>
        <v>1218</v>
      </c>
      <c r="R1223" s="13">
        <f>Таблица_основная[[#This Row],[Первая строка массива]]+15</f>
        <v>1233</v>
      </c>
    </row>
    <row r="1224" spans="1:18" x14ac:dyDescent="0.2">
      <c r="A1224" s="85">
        <v>3305</v>
      </c>
      <c r="B1224" s="85"/>
      <c r="C1224" s="86" t="s">
        <v>140</v>
      </c>
      <c r="D1224" s="29" t="s">
        <v>101</v>
      </c>
      <c r="E1224" s="30">
        <v>45292</v>
      </c>
      <c r="F1224" s="131">
        <v>120</v>
      </c>
      <c r="G1224" s="132">
        <v>2</v>
      </c>
      <c r="H1224" s="88" t="s">
        <v>154</v>
      </c>
      <c r="I1224" s="87">
        <v>50</v>
      </c>
      <c r="J1224" s="88" t="s">
        <v>155</v>
      </c>
      <c r="K1224" s="66">
        <v>40</v>
      </c>
      <c r="L1224" s="66" t="s">
        <v>156</v>
      </c>
      <c r="M1224" s="66">
        <v>32</v>
      </c>
      <c r="N122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224" s="88" t="str">
        <f>CONCATENATE("F","$",Таблица_основная[[#This Row],[Первая строка массива]])</f>
        <v>F$1218</v>
      </c>
      <c r="P1224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24" s="13">
        <f t="shared" si="70"/>
        <v>1218</v>
      </c>
      <c r="R1224" s="13">
        <f>Таблица_основная[[#This Row],[Первая строка массива]]+15</f>
        <v>1233</v>
      </c>
    </row>
    <row r="1225" spans="1:18" x14ac:dyDescent="0.2">
      <c r="A1225" s="85">
        <v>3306</v>
      </c>
      <c r="B1225" s="85"/>
      <c r="C1225" s="86" t="s">
        <v>141</v>
      </c>
      <c r="D1225" s="29" t="s">
        <v>101</v>
      </c>
      <c r="E1225" s="30">
        <v>45292</v>
      </c>
      <c r="F1225" s="131">
        <v>57</v>
      </c>
      <c r="G1225" s="132">
        <v>11</v>
      </c>
      <c r="H1225" s="88" t="s">
        <v>154</v>
      </c>
      <c r="I1225" s="87">
        <v>50</v>
      </c>
      <c r="J1225" s="88" t="s">
        <v>155</v>
      </c>
      <c r="K1225" s="66">
        <v>40</v>
      </c>
      <c r="L1225" s="66" t="s">
        <v>156</v>
      </c>
      <c r="M1225" s="66">
        <v>32</v>
      </c>
      <c r="N122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1225" s="88" t="str">
        <f>CONCATENATE("F","$",Таблица_основная[[#This Row],[Первая строка массива]])</f>
        <v>F$1218</v>
      </c>
      <c r="P1225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25" s="13">
        <f t="shared" si="70"/>
        <v>1218</v>
      </c>
      <c r="R1225" s="13">
        <f>Таблица_основная[[#This Row],[Первая строка массива]]+15</f>
        <v>1233</v>
      </c>
    </row>
    <row r="1226" spans="1:18" x14ac:dyDescent="0.2">
      <c r="A1226" s="85">
        <v>3307</v>
      </c>
      <c r="B1226" s="85"/>
      <c r="C1226" s="86" t="s">
        <v>142</v>
      </c>
      <c r="D1226" s="29" t="s">
        <v>101</v>
      </c>
      <c r="E1226" s="30">
        <v>45292</v>
      </c>
      <c r="F1226" s="131">
        <v>118</v>
      </c>
      <c r="G1226" s="132">
        <v>3</v>
      </c>
      <c r="H1226" s="88" t="s">
        <v>154</v>
      </c>
      <c r="I1226" s="87">
        <v>50</v>
      </c>
      <c r="J1226" s="88" t="s">
        <v>155</v>
      </c>
      <c r="K1226" s="66">
        <v>40</v>
      </c>
      <c r="L1226" s="66" t="s">
        <v>156</v>
      </c>
      <c r="M1226" s="66">
        <v>32</v>
      </c>
      <c r="N122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26" s="88" t="str">
        <f>CONCATENATE("F","$",Таблица_основная[[#This Row],[Первая строка массива]])</f>
        <v>F$1218</v>
      </c>
      <c r="P1226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26" s="13">
        <f t="shared" si="70"/>
        <v>1218</v>
      </c>
      <c r="R1226" s="13">
        <f>Таблица_основная[[#This Row],[Первая строка массива]]+15</f>
        <v>1233</v>
      </c>
    </row>
    <row r="1227" spans="1:18" x14ac:dyDescent="0.2">
      <c r="A1227" s="85">
        <v>3308</v>
      </c>
      <c r="B1227" s="85"/>
      <c r="C1227" s="86" t="s">
        <v>143</v>
      </c>
      <c r="D1227" s="29" t="s">
        <v>101</v>
      </c>
      <c r="E1227" s="30">
        <v>45292</v>
      </c>
      <c r="F1227" s="131">
        <v>11</v>
      </c>
      <c r="G1227" s="132">
        <v>15</v>
      </c>
      <c r="H1227" s="88" t="s">
        <v>154</v>
      </c>
      <c r="I1227" s="87">
        <v>50</v>
      </c>
      <c r="J1227" s="88" t="s">
        <v>155</v>
      </c>
      <c r="K1227" s="66">
        <v>40</v>
      </c>
      <c r="L1227" s="66" t="s">
        <v>156</v>
      </c>
      <c r="M1227" s="66">
        <v>32</v>
      </c>
      <c r="N122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1227" s="88" t="str">
        <f>CONCATENATE("F","$",Таблица_основная[[#This Row],[Первая строка массива]])</f>
        <v>F$1218</v>
      </c>
      <c r="P1227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27" s="13">
        <f t="shared" si="70"/>
        <v>1218</v>
      </c>
      <c r="R1227" s="13">
        <f>Таблица_основная[[#This Row],[Первая строка массива]]+15</f>
        <v>1233</v>
      </c>
    </row>
    <row r="1228" spans="1:18" x14ac:dyDescent="0.2">
      <c r="A1228" s="85">
        <v>3309</v>
      </c>
      <c r="B1228" s="85"/>
      <c r="C1228" s="86" t="s">
        <v>144</v>
      </c>
      <c r="D1228" s="29" t="s">
        <v>101</v>
      </c>
      <c r="E1228" s="30">
        <v>45292</v>
      </c>
      <c r="F1228" s="131">
        <v>89</v>
      </c>
      <c r="G1228" s="132">
        <v>7</v>
      </c>
      <c r="H1228" s="88" t="s">
        <v>154</v>
      </c>
      <c r="I1228" s="87">
        <v>50</v>
      </c>
      <c r="J1228" s="88" t="s">
        <v>155</v>
      </c>
      <c r="K1228" s="66">
        <v>40</v>
      </c>
      <c r="L1228" s="66" t="s">
        <v>156</v>
      </c>
      <c r="M1228" s="66">
        <v>32</v>
      </c>
      <c r="N122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228" s="88" t="str">
        <f>CONCATENATE("F","$",Таблица_основная[[#This Row],[Первая строка массива]])</f>
        <v>F$1218</v>
      </c>
      <c r="P1228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28" s="13">
        <f t="shared" si="70"/>
        <v>1218</v>
      </c>
      <c r="R1228" s="13">
        <f>Таблица_основная[[#This Row],[Первая строка массива]]+15</f>
        <v>1233</v>
      </c>
    </row>
    <row r="1229" spans="1:18" x14ac:dyDescent="0.2">
      <c r="A1229" s="85">
        <v>3310</v>
      </c>
      <c r="B1229" s="85"/>
      <c r="C1229" s="86" t="s">
        <v>145</v>
      </c>
      <c r="D1229" s="29" t="s">
        <v>101</v>
      </c>
      <c r="E1229" s="30">
        <v>45292</v>
      </c>
      <c r="F1229" s="131">
        <v>60</v>
      </c>
      <c r="G1229" s="132">
        <v>10</v>
      </c>
      <c r="H1229" s="88" t="s">
        <v>154</v>
      </c>
      <c r="I1229" s="87">
        <v>50</v>
      </c>
      <c r="J1229" s="88" t="s">
        <v>155</v>
      </c>
      <c r="K1229" s="66">
        <v>40</v>
      </c>
      <c r="L1229" s="66" t="s">
        <v>156</v>
      </c>
      <c r="M1229" s="66">
        <v>32</v>
      </c>
      <c r="N122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1229" s="88" t="str">
        <f>CONCATENATE("F","$",Таблица_основная[[#This Row],[Первая строка массива]])</f>
        <v>F$1218</v>
      </c>
      <c r="P1229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29" s="13">
        <f t="shared" si="70"/>
        <v>1218</v>
      </c>
      <c r="R1229" s="13">
        <f>Таблица_основная[[#This Row],[Первая строка массива]]+15</f>
        <v>1233</v>
      </c>
    </row>
    <row r="1230" spans="1:18" x14ac:dyDescent="0.2">
      <c r="A1230" s="85">
        <v>3311</v>
      </c>
      <c r="B1230" s="85"/>
      <c r="C1230" s="86" t="s">
        <v>146</v>
      </c>
      <c r="D1230" s="29" t="s">
        <v>101</v>
      </c>
      <c r="E1230" s="30">
        <v>45292</v>
      </c>
      <c r="F1230" s="131">
        <v>115</v>
      </c>
      <c r="G1230" s="132">
        <v>4</v>
      </c>
      <c r="H1230" s="88" t="s">
        <v>154</v>
      </c>
      <c r="I1230" s="87">
        <v>50</v>
      </c>
      <c r="J1230" s="88" t="s">
        <v>155</v>
      </c>
      <c r="K1230" s="66">
        <v>40</v>
      </c>
      <c r="L1230" s="66" t="s">
        <v>156</v>
      </c>
      <c r="M1230" s="66">
        <v>32</v>
      </c>
      <c r="N123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230" s="88" t="str">
        <f>CONCATENATE("F","$",Таблица_основная[[#This Row],[Первая строка массива]])</f>
        <v>F$1218</v>
      </c>
      <c r="P1230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30" s="13">
        <f t="shared" si="70"/>
        <v>1218</v>
      </c>
      <c r="R1230" s="13">
        <f>Таблица_основная[[#This Row],[Первая строка массива]]+15</f>
        <v>1233</v>
      </c>
    </row>
    <row r="1231" spans="1:18" x14ac:dyDescent="0.2">
      <c r="A1231" s="85">
        <v>3312</v>
      </c>
      <c r="B1231" s="85"/>
      <c r="C1231" s="86" t="s">
        <v>147</v>
      </c>
      <c r="D1231" s="29" t="s">
        <v>101</v>
      </c>
      <c r="E1231" s="30">
        <v>45292</v>
      </c>
      <c r="F1231" s="131">
        <v>114</v>
      </c>
      <c r="G1231" s="132">
        <v>5</v>
      </c>
      <c r="H1231" s="88" t="s">
        <v>154</v>
      </c>
      <c r="I1231" s="87">
        <v>50</v>
      </c>
      <c r="J1231" s="88" t="s">
        <v>155</v>
      </c>
      <c r="K1231" s="66">
        <v>40</v>
      </c>
      <c r="L1231" s="66" t="s">
        <v>156</v>
      </c>
      <c r="M1231" s="66">
        <v>32</v>
      </c>
      <c r="N123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231" s="88" t="str">
        <f>CONCATENATE("F","$",Таблица_основная[[#This Row],[Первая строка массива]])</f>
        <v>F$1218</v>
      </c>
      <c r="P1231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31" s="13">
        <f t="shared" si="70"/>
        <v>1218</v>
      </c>
      <c r="R1231" s="13">
        <f>Таблица_основная[[#This Row],[Первая строка массива]]+15</f>
        <v>1233</v>
      </c>
    </row>
    <row r="1232" spans="1:18" x14ac:dyDescent="0.2">
      <c r="A1232" s="85">
        <v>3313</v>
      </c>
      <c r="B1232" s="85"/>
      <c r="C1232" s="86" t="s">
        <v>148</v>
      </c>
      <c r="D1232" s="29" t="s">
        <v>101</v>
      </c>
      <c r="E1232" s="30">
        <v>45292</v>
      </c>
      <c r="F1232" s="131">
        <v>72</v>
      </c>
      <c r="G1232" s="132">
        <v>9</v>
      </c>
      <c r="H1232" s="88" t="s">
        <v>154</v>
      </c>
      <c r="I1232" s="87">
        <v>50</v>
      </c>
      <c r="J1232" s="88" t="s">
        <v>155</v>
      </c>
      <c r="K1232" s="66">
        <v>40</v>
      </c>
      <c r="L1232" s="66" t="s">
        <v>156</v>
      </c>
      <c r="M1232" s="66">
        <v>32</v>
      </c>
      <c r="N123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232" s="88" t="str">
        <f>CONCATENATE("F","$",Таблица_основная[[#This Row],[Первая строка массива]])</f>
        <v>F$1218</v>
      </c>
      <c r="P1232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32" s="13">
        <f t="shared" si="70"/>
        <v>1218</v>
      </c>
      <c r="R1232" s="13">
        <f>Таблица_основная[[#This Row],[Первая строка массива]]+15</f>
        <v>1233</v>
      </c>
    </row>
    <row r="1233" spans="1:18" x14ac:dyDescent="0.2">
      <c r="A1233" s="85">
        <v>3314</v>
      </c>
      <c r="B1233" s="85"/>
      <c r="C1233" s="86" t="s">
        <v>149</v>
      </c>
      <c r="D1233" s="29" t="s">
        <v>101</v>
      </c>
      <c r="E1233" s="30">
        <v>45292</v>
      </c>
      <c r="F1233" s="131">
        <v>153</v>
      </c>
      <c r="G1233" s="132">
        <v>1</v>
      </c>
      <c r="H1233" s="88" t="s">
        <v>154</v>
      </c>
      <c r="I1233" s="87">
        <v>50</v>
      </c>
      <c r="J1233" s="88" t="s">
        <v>155</v>
      </c>
      <c r="K1233" s="66">
        <v>40</v>
      </c>
      <c r="L1233" s="66" t="s">
        <v>156</v>
      </c>
      <c r="M1233" s="66">
        <v>32</v>
      </c>
      <c r="N123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233" s="88" t="str">
        <f>CONCATENATE("F","$",Таблица_основная[[#This Row],[Первая строка массива]])</f>
        <v>F$1218</v>
      </c>
      <c r="P1233" s="88" t="str">
        <f>CONCATENATE("F","$",Таблица_основная[[#This Row],[Первая строка массива]],":","F","$",Таблица_основная[[#This Row],[Последняя строка моссива]])</f>
        <v>F$1218:F$1233</v>
      </c>
      <c r="Q1233" s="13">
        <f t="shared" si="70"/>
        <v>1218</v>
      </c>
      <c r="R1233" s="13">
        <f>Таблица_основная[[#This Row],[Первая строка массива]]+15</f>
        <v>1233</v>
      </c>
    </row>
    <row r="1234" spans="1:18" x14ac:dyDescent="0.2">
      <c r="A1234" s="85">
        <v>3315</v>
      </c>
      <c r="B1234" s="85"/>
      <c r="C1234" s="86" t="s">
        <v>134</v>
      </c>
      <c r="D1234" s="29" t="s">
        <v>102</v>
      </c>
      <c r="E1234" s="30">
        <v>45292</v>
      </c>
      <c r="F1234" s="137">
        <v>1.8</v>
      </c>
      <c r="G1234" s="132">
        <v>0</v>
      </c>
      <c r="H1234" s="88" t="s">
        <v>154</v>
      </c>
      <c r="I1234" s="112">
        <v>0.7</v>
      </c>
      <c r="J1234" s="88" t="s">
        <v>155</v>
      </c>
      <c r="K1234" s="66">
        <v>16</v>
      </c>
      <c r="L1234" s="66" t="s">
        <v>156</v>
      </c>
      <c r="M1234" s="66">
        <v>27</v>
      </c>
      <c r="N123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234" s="88" t="str">
        <f>CONCATENATE("F","$",Таблица_основная[[#This Row],[Первая строка массива]])</f>
        <v>F$1234</v>
      </c>
      <c r="P1234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34" s="93">
        <f>ROW()</f>
        <v>1234</v>
      </c>
      <c r="R1234" s="13">
        <f>Таблица_основная[[#This Row],[Первая строка массива]]+15</f>
        <v>1249</v>
      </c>
    </row>
    <row r="1235" spans="1:18" x14ac:dyDescent="0.2">
      <c r="A1235" s="85">
        <v>3316</v>
      </c>
      <c r="B1235" s="85"/>
      <c r="C1235" s="86" t="s">
        <v>135</v>
      </c>
      <c r="D1235" s="29" t="s">
        <v>102</v>
      </c>
      <c r="E1235" s="30">
        <v>45292</v>
      </c>
      <c r="F1235" s="137">
        <v>0</v>
      </c>
      <c r="G1235" s="132">
        <v>0</v>
      </c>
      <c r="H1235" s="88" t="s">
        <v>154</v>
      </c>
      <c r="I1235" s="112">
        <v>0.7</v>
      </c>
      <c r="J1235" s="88" t="s">
        <v>155</v>
      </c>
      <c r="K1235" s="66">
        <v>16</v>
      </c>
      <c r="L1235" s="66" t="s">
        <v>156</v>
      </c>
      <c r="M1235" s="66">
        <v>27</v>
      </c>
      <c r="N123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35" s="88" t="str">
        <f>CONCATENATE("F","$",Таблица_основная[[#This Row],[Первая строка массива]])</f>
        <v>F$1234</v>
      </c>
      <c r="P1235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35" s="13">
        <f t="shared" si="70"/>
        <v>1234</v>
      </c>
      <c r="R1235" s="13">
        <f>Таблица_основная[[#This Row],[Первая строка массива]]+15</f>
        <v>1249</v>
      </c>
    </row>
    <row r="1236" spans="1:18" x14ac:dyDescent="0.2">
      <c r="A1236" s="85">
        <v>3317</v>
      </c>
      <c r="B1236" s="85"/>
      <c r="C1236" s="86" t="s">
        <v>136</v>
      </c>
      <c r="D1236" s="29" t="s">
        <v>102</v>
      </c>
      <c r="E1236" s="30">
        <v>45292</v>
      </c>
      <c r="F1236" s="137">
        <v>0</v>
      </c>
      <c r="G1236" s="131">
        <v>0</v>
      </c>
      <c r="H1236" s="88" t="s">
        <v>154</v>
      </c>
      <c r="I1236" s="112">
        <v>0.7</v>
      </c>
      <c r="J1236" s="88" t="s">
        <v>155</v>
      </c>
      <c r="K1236" s="66">
        <v>16</v>
      </c>
      <c r="L1236" s="66" t="s">
        <v>156</v>
      </c>
      <c r="M1236" s="66">
        <v>27</v>
      </c>
      <c r="N123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36" s="88" t="str">
        <f>CONCATENATE("F","$",Таблица_основная[[#This Row],[Первая строка массива]])</f>
        <v>F$1234</v>
      </c>
      <c r="P1236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36" s="13">
        <f t="shared" ref="Q1236:Q1249" si="71">Q1235</f>
        <v>1234</v>
      </c>
      <c r="R1236" s="13">
        <f>Таблица_основная[[#This Row],[Первая строка массива]]+15</f>
        <v>1249</v>
      </c>
    </row>
    <row r="1237" spans="1:18" x14ac:dyDescent="0.2">
      <c r="A1237" s="85">
        <v>3318</v>
      </c>
      <c r="B1237" s="85"/>
      <c r="C1237" s="86" t="s">
        <v>137</v>
      </c>
      <c r="D1237" s="29" t="s">
        <v>102</v>
      </c>
      <c r="E1237" s="30">
        <v>45292</v>
      </c>
      <c r="F1237" s="137">
        <v>0</v>
      </c>
      <c r="G1237" s="131">
        <v>0</v>
      </c>
      <c r="H1237" s="88" t="s">
        <v>154</v>
      </c>
      <c r="I1237" s="112">
        <v>0.7</v>
      </c>
      <c r="J1237" s="88" t="s">
        <v>155</v>
      </c>
      <c r="K1237" s="66">
        <v>16</v>
      </c>
      <c r="L1237" s="66" t="s">
        <v>156</v>
      </c>
      <c r="M1237" s="66">
        <v>27</v>
      </c>
      <c r="N123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37" s="88" t="str">
        <f>CONCATENATE("F","$",Таблица_основная[[#This Row],[Первая строка массива]])</f>
        <v>F$1234</v>
      </c>
      <c r="P1237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37" s="13">
        <f t="shared" si="71"/>
        <v>1234</v>
      </c>
      <c r="R1237" s="13">
        <f>Таблица_основная[[#This Row],[Первая строка массива]]+15</f>
        <v>1249</v>
      </c>
    </row>
    <row r="1238" spans="1:18" x14ac:dyDescent="0.2">
      <c r="A1238" s="85">
        <v>3319</v>
      </c>
      <c r="B1238" s="85"/>
      <c r="C1238" s="86" t="s">
        <v>138</v>
      </c>
      <c r="D1238" s="29" t="s">
        <v>102</v>
      </c>
      <c r="E1238" s="30">
        <v>45292</v>
      </c>
      <c r="F1238" s="137">
        <v>0</v>
      </c>
      <c r="G1238" s="131">
        <v>0</v>
      </c>
      <c r="H1238" s="88" t="s">
        <v>154</v>
      </c>
      <c r="I1238" s="112">
        <v>0.7</v>
      </c>
      <c r="J1238" s="88" t="s">
        <v>155</v>
      </c>
      <c r="K1238" s="66">
        <v>16</v>
      </c>
      <c r="L1238" s="66" t="s">
        <v>156</v>
      </c>
      <c r="M1238" s="66">
        <v>27</v>
      </c>
      <c r="N123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38" s="88" t="str">
        <f>CONCATENATE("F","$",Таблица_основная[[#This Row],[Первая строка массива]])</f>
        <v>F$1234</v>
      </c>
      <c r="P1238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38" s="13">
        <f t="shared" si="71"/>
        <v>1234</v>
      </c>
      <c r="R1238" s="13">
        <f>Таблица_основная[[#This Row],[Первая строка массива]]+15</f>
        <v>1249</v>
      </c>
    </row>
    <row r="1239" spans="1:18" x14ac:dyDescent="0.2">
      <c r="A1239" s="85">
        <v>3320</v>
      </c>
      <c r="B1239" s="85"/>
      <c r="C1239" s="86" t="s">
        <v>139</v>
      </c>
      <c r="D1239" s="29" t="s">
        <v>102</v>
      </c>
      <c r="E1239" s="30">
        <v>45292</v>
      </c>
      <c r="F1239" s="137">
        <v>0</v>
      </c>
      <c r="G1239" s="131">
        <v>0</v>
      </c>
      <c r="H1239" s="88" t="s">
        <v>154</v>
      </c>
      <c r="I1239" s="112">
        <v>0.7</v>
      </c>
      <c r="J1239" s="88" t="s">
        <v>155</v>
      </c>
      <c r="K1239" s="66">
        <v>16</v>
      </c>
      <c r="L1239" s="66" t="s">
        <v>156</v>
      </c>
      <c r="M1239" s="66">
        <v>27</v>
      </c>
      <c r="N123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39" s="88" t="str">
        <f>CONCATENATE("F","$",Таблица_основная[[#This Row],[Первая строка массива]])</f>
        <v>F$1234</v>
      </c>
      <c r="P1239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39" s="13">
        <f t="shared" si="71"/>
        <v>1234</v>
      </c>
      <c r="R1239" s="13">
        <f>Таблица_основная[[#This Row],[Первая строка массива]]+15</f>
        <v>1249</v>
      </c>
    </row>
    <row r="1240" spans="1:18" x14ac:dyDescent="0.2">
      <c r="A1240" s="85">
        <v>3321</v>
      </c>
      <c r="B1240" s="85"/>
      <c r="C1240" s="86" t="s">
        <v>140</v>
      </c>
      <c r="D1240" s="29" t="s">
        <v>102</v>
      </c>
      <c r="E1240" s="30">
        <v>45292</v>
      </c>
      <c r="F1240" s="137">
        <v>0</v>
      </c>
      <c r="G1240" s="131">
        <v>0</v>
      </c>
      <c r="H1240" s="88" t="s">
        <v>154</v>
      </c>
      <c r="I1240" s="112">
        <v>0.7</v>
      </c>
      <c r="J1240" s="88" t="s">
        <v>155</v>
      </c>
      <c r="K1240" s="66">
        <v>16</v>
      </c>
      <c r="L1240" s="66" t="s">
        <v>156</v>
      </c>
      <c r="M1240" s="66">
        <v>27</v>
      </c>
      <c r="N124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40" s="88" t="str">
        <f>CONCATENATE("F","$",Таблица_основная[[#This Row],[Первая строка массива]])</f>
        <v>F$1234</v>
      </c>
      <c r="P1240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40" s="13">
        <f t="shared" si="71"/>
        <v>1234</v>
      </c>
      <c r="R1240" s="13">
        <f>Таблица_основная[[#This Row],[Первая строка массива]]+15</f>
        <v>1249</v>
      </c>
    </row>
    <row r="1241" spans="1:18" x14ac:dyDescent="0.2">
      <c r="A1241" s="85">
        <v>3322</v>
      </c>
      <c r="B1241" s="85"/>
      <c r="C1241" s="86" t="s">
        <v>141</v>
      </c>
      <c r="D1241" s="29" t="s">
        <v>102</v>
      </c>
      <c r="E1241" s="30">
        <v>45292</v>
      </c>
      <c r="F1241" s="137">
        <v>0</v>
      </c>
      <c r="G1241" s="131">
        <v>0</v>
      </c>
      <c r="H1241" s="88" t="s">
        <v>154</v>
      </c>
      <c r="I1241" s="112">
        <v>0.7</v>
      </c>
      <c r="J1241" s="88" t="s">
        <v>155</v>
      </c>
      <c r="K1241" s="66">
        <v>16</v>
      </c>
      <c r="L1241" s="66" t="s">
        <v>156</v>
      </c>
      <c r="M1241" s="66">
        <v>27</v>
      </c>
      <c r="N124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41" s="88" t="str">
        <f>CONCATENATE("F","$",Таблица_основная[[#This Row],[Первая строка массива]])</f>
        <v>F$1234</v>
      </c>
      <c r="P1241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41" s="13">
        <f t="shared" si="71"/>
        <v>1234</v>
      </c>
      <c r="R1241" s="13">
        <f>Таблица_основная[[#This Row],[Первая строка массива]]+15</f>
        <v>1249</v>
      </c>
    </row>
    <row r="1242" spans="1:18" x14ac:dyDescent="0.2">
      <c r="A1242" s="85">
        <v>3323</v>
      </c>
      <c r="B1242" s="85"/>
      <c r="C1242" s="86" t="s">
        <v>142</v>
      </c>
      <c r="D1242" s="29" t="s">
        <v>102</v>
      </c>
      <c r="E1242" s="30">
        <v>45292</v>
      </c>
      <c r="F1242" s="137">
        <v>0</v>
      </c>
      <c r="G1242" s="131">
        <v>0</v>
      </c>
      <c r="H1242" s="88" t="s">
        <v>154</v>
      </c>
      <c r="I1242" s="112">
        <v>0.7</v>
      </c>
      <c r="J1242" s="88" t="s">
        <v>155</v>
      </c>
      <c r="K1242" s="66">
        <v>16</v>
      </c>
      <c r="L1242" s="66" t="s">
        <v>156</v>
      </c>
      <c r="M1242" s="66">
        <v>27</v>
      </c>
      <c r="N124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42" s="88" t="str">
        <f>CONCATENATE("F","$",Таблица_основная[[#This Row],[Первая строка массива]])</f>
        <v>F$1234</v>
      </c>
      <c r="P1242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42" s="13">
        <f t="shared" si="71"/>
        <v>1234</v>
      </c>
      <c r="R1242" s="13">
        <f>Таблица_основная[[#This Row],[Первая строка массива]]+15</f>
        <v>1249</v>
      </c>
    </row>
    <row r="1243" spans="1:18" x14ac:dyDescent="0.2">
      <c r="A1243" s="85">
        <v>3324</v>
      </c>
      <c r="B1243" s="85"/>
      <c r="C1243" s="86" t="s">
        <v>143</v>
      </c>
      <c r="D1243" s="29" t="s">
        <v>102</v>
      </c>
      <c r="E1243" s="30">
        <v>45292</v>
      </c>
      <c r="F1243" s="137">
        <v>0</v>
      </c>
      <c r="G1243" s="131">
        <v>0</v>
      </c>
      <c r="H1243" s="88" t="s">
        <v>154</v>
      </c>
      <c r="I1243" s="112">
        <v>0.7</v>
      </c>
      <c r="J1243" s="88" t="s">
        <v>155</v>
      </c>
      <c r="K1243" s="66">
        <v>16</v>
      </c>
      <c r="L1243" s="66" t="s">
        <v>156</v>
      </c>
      <c r="M1243" s="66">
        <v>27</v>
      </c>
      <c r="N124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43" s="88" t="str">
        <f>CONCATENATE("F","$",Таблица_основная[[#This Row],[Первая строка массива]])</f>
        <v>F$1234</v>
      </c>
      <c r="P1243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43" s="13">
        <f t="shared" si="71"/>
        <v>1234</v>
      </c>
      <c r="R1243" s="13">
        <f>Таблица_основная[[#This Row],[Первая строка массива]]+15</f>
        <v>1249</v>
      </c>
    </row>
    <row r="1244" spans="1:18" x14ac:dyDescent="0.2">
      <c r="A1244" s="85">
        <v>3325</v>
      </c>
      <c r="B1244" s="85"/>
      <c r="C1244" s="86" t="s">
        <v>144</v>
      </c>
      <c r="D1244" s="29" t="s">
        <v>102</v>
      </c>
      <c r="E1244" s="30">
        <v>45292</v>
      </c>
      <c r="F1244" s="137">
        <v>1</v>
      </c>
      <c r="G1244" s="132">
        <v>0</v>
      </c>
      <c r="H1244" s="88" t="s">
        <v>154</v>
      </c>
      <c r="I1244" s="112">
        <v>0.7</v>
      </c>
      <c r="J1244" s="88" t="s">
        <v>155</v>
      </c>
      <c r="K1244" s="66">
        <v>16</v>
      </c>
      <c r="L1244" s="66" t="s">
        <v>156</v>
      </c>
      <c r="M1244" s="66">
        <v>27</v>
      </c>
      <c r="N124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244" s="88" t="str">
        <f>CONCATENATE("F","$",Таблица_основная[[#This Row],[Первая строка массива]])</f>
        <v>F$1234</v>
      </c>
      <c r="P1244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44" s="13">
        <f t="shared" si="71"/>
        <v>1234</v>
      </c>
      <c r="R1244" s="13">
        <f>Таблица_основная[[#This Row],[Первая строка массива]]+15</f>
        <v>1249</v>
      </c>
    </row>
    <row r="1245" spans="1:18" x14ac:dyDescent="0.2">
      <c r="A1245" s="85">
        <v>3326</v>
      </c>
      <c r="B1245" s="85"/>
      <c r="C1245" s="86" t="s">
        <v>145</v>
      </c>
      <c r="D1245" s="29" t="s">
        <v>102</v>
      </c>
      <c r="E1245" s="30">
        <v>45292</v>
      </c>
      <c r="F1245" s="137">
        <v>0</v>
      </c>
      <c r="G1245" s="131">
        <v>0</v>
      </c>
      <c r="H1245" s="88" t="s">
        <v>154</v>
      </c>
      <c r="I1245" s="112">
        <v>0.7</v>
      </c>
      <c r="J1245" s="88" t="s">
        <v>155</v>
      </c>
      <c r="K1245" s="66">
        <v>16</v>
      </c>
      <c r="L1245" s="66" t="s">
        <v>156</v>
      </c>
      <c r="M1245" s="66">
        <v>27</v>
      </c>
      <c r="N124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45" s="88" t="str">
        <f>CONCATENATE("F","$",Таблица_основная[[#This Row],[Первая строка массива]])</f>
        <v>F$1234</v>
      </c>
      <c r="P1245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45" s="13">
        <f t="shared" si="71"/>
        <v>1234</v>
      </c>
      <c r="R1245" s="13">
        <f>Таблица_основная[[#This Row],[Первая строка массива]]+15</f>
        <v>1249</v>
      </c>
    </row>
    <row r="1246" spans="1:18" x14ac:dyDescent="0.2">
      <c r="A1246" s="85">
        <v>3327</v>
      </c>
      <c r="B1246" s="85"/>
      <c r="C1246" s="86" t="s">
        <v>146</v>
      </c>
      <c r="D1246" s="29" t="s">
        <v>102</v>
      </c>
      <c r="E1246" s="30">
        <v>45292</v>
      </c>
      <c r="F1246" s="137">
        <v>0</v>
      </c>
      <c r="G1246" s="131">
        <v>0</v>
      </c>
      <c r="H1246" s="88" t="s">
        <v>154</v>
      </c>
      <c r="I1246" s="112">
        <v>0.7</v>
      </c>
      <c r="J1246" s="88" t="s">
        <v>155</v>
      </c>
      <c r="K1246" s="66">
        <v>16</v>
      </c>
      <c r="L1246" s="66" t="s">
        <v>156</v>
      </c>
      <c r="M1246" s="66">
        <v>27</v>
      </c>
      <c r="N124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46" s="88" t="str">
        <f>CONCATENATE("F","$",Таблица_основная[[#This Row],[Первая строка массива]])</f>
        <v>F$1234</v>
      </c>
      <c r="P1246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46" s="13">
        <f t="shared" si="71"/>
        <v>1234</v>
      </c>
      <c r="R1246" s="13">
        <f>Таблица_основная[[#This Row],[Первая строка массива]]+15</f>
        <v>1249</v>
      </c>
    </row>
    <row r="1247" spans="1:18" x14ac:dyDescent="0.2">
      <c r="A1247" s="85">
        <v>3328</v>
      </c>
      <c r="B1247" s="85"/>
      <c r="C1247" s="86" t="s">
        <v>147</v>
      </c>
      <c r="D1247" s="29" t="s">
        <v>102</v>
      </c>
      <c r="E1247" s="30">
        <v>45292</v>
      </c>
      <c r="F1247" s="137">
        <v>0</v>
      </c>
      <c r="G1247" s="131">
        <v>0</v>
      </c>
      <c r="H1247" s="88" t="s">
        <v>154</v>
      </c>
      <c r="I1247" s="112">
        <v>0.7</v>
      </c>
      <c r="J1247" s="88" t="s">
        <v>155</v>
      </c>
      <c r="K1247" s="66">
        <v>16</v>
      </c>
      <c r="L1247" s="66" t="s">
        <v>156</v>
      </c>
      <c r="M1247" s="66">
        <v>27</v>
      </c>
      <c r="N124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47" s="88" t="str">
        <f>CONCATENATE("F","$",Таблица_основная[[#This Row],[Первая строка массива]])</f>
        <v>F$1234</v>
      </c>
      <c r="P1247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47" s="13">
        <f t="shared" si="71"/>
        <v>1234</v>
      </c>
      <c r="R1247" s="13">
        <f>Таблица_основная[[#This Row],[Первая строка массива]]+15</f>
        <v>1249</v>
      </c>
    </row>
    <row r="1248" spans="1:18" x14ac:dyDescent="0.2">
      <c r="A1248" s="85">
        <v>3329</v>
      </c>
      <c r="B1248" s="85"/>
      <c r="C1248" s="86" t="s">
        <v>148</v>
      </c>
      <c r="D1248" s="29" t="s">
        <v>102</v>
      </c>
      <c r="E1248" s="30">
        <v>45292</v>
      </c>
      <c r="F1248" s="137">
        <v>0</v>
      </c>
      <c r="G1248" s="131">
        <v>0</v>
      </c>
      <c r="H1248" s="88" t="s">
        <v>154</v>
      </c>
      <c r="I1248" s="112">
        <v>0.7</v>
      </c>
      <c r="J1248" s="88" t="s">
        <v>155</v>
      </c>
      <c r="K1248" s="66">
        <v>16</v>
      </c>
      <c r="L1248" s="66" t="s">
        <v>156</v>
      </c>
      <c r="M1248" s="66">
        <v>27</v>
      </c>
      <c r="N124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48" s="88" t="str">
        <f>CONCATENATE("F","$",Таблица_основная[[#This Row],[Первая строка массива]])</f>
        <v>F$1234</v>
      </c>
      <c r="P1248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48" s="13">
        <f t="shared" si="71"/>
        <v>1234</v>
      </c>
      <c r="R1248" s="13">
        <f>Таблица_основная[[#This Row],[Первая строка массива]]+15</f>
        <v>1249</v>
      </c>
    </row>
    <row r="1249" spans="1:18" x14ac:dyDescent="0.2">
      <c r="A1249" s="85">
        <v>3330</v>
      </c>
      <c r="B1249" s="85"/>
      <c r="C1249" s="86" t="s">
        <v>149</v>
      </c>
      <c r="D1249" s="29" t="s">
        <v>102</v>
      </c>
      <c r="E1249" s="30">
        <v>45292</v>
      </c>
      <c r="F1249" s="137">
        <v>0</v>
      </c>
      <c r="G1249" s="131">
        <v>0</v>
      </c>
      <c r="H1249" s="88" t="s">
        <v>154</v>
      </c>
      <c r="I1249" s="112">
        <v>0.7</v>
      </c>
      <c r="J1249" s="88" t="s">
        <v>155</v>
      </c>
      <c r="K1249" s="66">
        <v>16</v>
      </c>
      <c r="L1249" s="66" t="s">
        <v>156</v>
      </c>
      <c r="M1249" s="66">
        <v>27</v>
      </c>
      <c r="N124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49" s="88" t="str">
        <f>CONCATENATE("F","$",Таблица_основная[[#This Row],[Первая строка массива]])</f>
        <v>F$1234</v>
      </c>
      <c r="P1249" s="88" t="str">
        <f>CONCATENATE("F","$",Таблица_основная[[#This Row],[Первая строка массива]],":","F","$",Таблица_основная[[#This Row],[Последняя строка моссива]])</f>
        <v>F$1234:F$1249</v>
      </c>
      <c r="Q1249" s="13">
        <f t="shared" si="71"/>
        <v>1234</v>
      </c>
      <c r="R1249" s="13">
        <f>Таблица_основная[[#This Row],[Первая строка массива]]+15</f>
        <v>1249</v>
      </c>
    </row>
    <row r="1250" spans="1:18" x14ac:dyDescent="0.2">
      <c r="A1250" s="85">
        <v>3331</v>
      </c>
      <c r="B1250" s="85"/>
      <c r="C1250" s="86" t="s">
        <v>134</v>
      </c>
      <c r="D1250" s="29" t="s">
        <v>49</v>
      </c>
      <c r="E1250" s="30">
        <v>45292</v>
      </c>
      <c r="F1250" s="131">
        <v>30</v>
      </c>
      <c r="G1250" s="132">
        <v>1</v>
      </c>
      <c r="H1250" s="88" t="s">
        <v>154</v>
      </c>
      <c r="I1250" s="87">
        <v>18</v>
      </c>
      <c r="J1250" s="88" t="s">
        <v>155</v>
      </c>
      <c r="K1250" s="66">
        <v>26</v>
      </c>
      <c r="L1250" s="66" t="s">
        <v>156</v>
      </c>
      <c r="M1250" s="66">
        <v>27</v>
      </c>
      <c r="N125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250" s="88" t="str">
        <f>CONCATENATE("F","$",Таблица_основная[[#This Row],[Первая строка массива]])</f>
        <v>F$1250</v>
      </c>
      <c r="P1250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50" s="93">
        <f>ROW()</f>
        <v>1250</v>
      </c>
      <c r="R1250" s="13">
        <f>Таблица_основная[[#This Row],[Первая строка массива]]+15</f>
        <v>1265</v>
      </c>
    </row>
    <row r="1251" spans="1:18" x14ac:dyDescent="0.2">
      <c r="A1251" s="85">
        <v>3332</v>
      </c>
      <c r="B1251" s="85"/>
      <c r="C1251" s="86" t="s">
        <v>135</v>
      </c>
      <c r="D1251" s="29" t="s">
        <v>49</v>
      </c>
      <c r="E1251" s="30">
        <v>45292</v>
      </c>
      <c r="F1251" s="138">
        <v>10</v>
      </c>
      <c r="G1251" s="132">
        <v>11</v>
      </c>
      <c r="H1251" s="88" t="s">
        <v>154</v>
      </c>
      <c r="I1251" s="87">
        <v>18</v>
      </c>
      <c r="J1251" s="88" t="s">
        <v>155</v>
      </c>
      <c r="K1251" s="66">
        <v>26</v>
      </c>
      <c r="L1251" s="66" t="s">
        <v>156</v>
      </c>
      <c r="M1251" s="66">
        <v>27</v>
      </c>
      <c r="N125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1251" s="88" t="str">
        <f>CONCATENATE("F","$",Таблица_основная[[#This Row],[Первая строка массива]])</f>
        <v>F$1250</v>
      </c>
      <c r="P1251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51" s="13">
        <f t="shared" ref="Q1251:Q1315" si="72">Q1250</f>
        <v>1250</v>
      </c>
      <c r="R1251" s="13">
        <f>Таблица_основная[[#This Row],[Первая строка массива]]+15</f>
        <v>1265</v>
      </c>
    </row>
    <row r="1252" spans="1:18" x14ac:dyDescent="0.2">
      <c r="A1252" s="85">
        <v>3333</v>
      </c>
      <c r="B1252" s="85"/>
      <c r="C1252" s="86" t="s">
        <v>136</v>
      </c>
      <c r="D1252" s="29" t="s">
        <v>49</v>
      </c>
      <c r="E1252" s="30">
        <v>45292</v>
      </c>
      <c r="F1252" s="138">
        <v>3</v>
      </c>
      <c r="G1252" s="132">
        <v>12</v>
      </c>
      <c r="H1252" s="88" t="s">
        <v>154</v>
      </c>
      <c r="I1252" s="87">
        <v>18</v>
      </c>
      <c r="J1252" s="88" t="s">
        <v>155</v>
      </c>
      <c r="K1252" s="66">
        <v>26</v>
      </c>
      <c r="L1252" s="66" t="s">
        <v>156</v>
      </c>
      <c r="M1252" s="66">
        <v>27</v>
      </c>
      <c r="N125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1252" s="88" t="str">
        <f>CONCATENATE("F","$",Таблица_основная[[#This Row],[Первая строка массива]])</f>
        <v>F$1250</v>
      </c>
      <c r="P1252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52" s="13">
        <f t="shared" si="72"/>
        <v>1250</v>
      </c>
      <c r="R1252" s="13">
        <f>Таблица_основная[[#This Row],[Первая строка массива]]+15</f>
        <v>1265</v>
      </c>
    </row>
    <row r="1253" spans="1:18" x14ac:dyDescent="0.2">
      <c r="A1253" s="85">
        <v>3334</v>
      </c>
      <c r="B1253" s="85"/>
      <c r="C1253" s="86" t="s">
        <v>137</v>
      </c>
      <c r="D1253" s="29" t="s">
        <v>49</v>
      </c>
      <c r="E1253" s="30">
        <v>45292</v>
      </c>
      <c r="F1253" s="138">
        <v>15</v>
      </c>
      <c r="G1253" s="132">
        <v>9</v>
      </c>
      <c r="H1253" s="88" t="s">
        <v>154</v>
      </c>
      <c r="I1253" s="87">
        <v>18</v>
      </c>
      <c r="J1253" s="88" t="s">
        <v>155</v>
      </c>
      <c r="K1253" s="66">
        <v>26</v>
      </c>
      <c r="L1253" s="66" t="s">
        <v>156</v>
      </c>
      <c r="M1253" s="66">
        <v>27</v>
      </c>
      <c r="N125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253" s="88" t="str">
        <f>CONCATENATE("F","$",Таблица_основная[[#This Row],[Первая строка массива]])</f>
        <v>F$1250</v>
      </c>
      <c r="P1253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53" s="13">
        <f t="shared" si="72"/>
        <v>1250</v>
      </c>
      <c r="R1253" s="13">
        <f>Таблица_основная[[#This Row],[Первая строка массива]]+15</f>
        <v>1265</v>
      </c>
    </row>
    <row r="1254" spans="1:18" x14ac:dyDescent="0.2">
      <c r="A1254" s="85">
        <v>3335</v>
      </c>
      <c r="B1254" s="85"/>
      <c r="C1254" s="86" t="s">
        <v>138</v>
      </c>
      <c r="D1254" s="29" t="s">
        <v>49</v>
      </c>
      <c r="E1254" s="30">
        <v>45292</v>
      </c>
      <c r="F1254" s="138">
        <v>18</v>
      </c>
      <c r="G1254" s="132">
        <v>7</v>
      </c>
      <c r="H1254" s="88" t="s">
        <v>154</v>
      </c>
      <c r="I1254" s="87">
        <v>18</v>
      </c>
      <c r="J1254" s="88" t="s">
        <v>155</v>
      </c>
      <c r="K1254" s="66">
        <v>26</v>
      </c>
      <c r="L1254" s="66" t="s">
        <v>156</v>
      </c>
      <c r="M1254" s="66">
        <v>27</v>
      </c>
      <c r="N125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254" s="88" t="str">
        <f>CONCATENATE("F","$",Таблица_основная[[#This Row],[Первая строка массива]])</f>
        <v>F$1250</v>
      </c>
      <c r="P1254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54" s="13">
        <f t="shared" si="72"/>
        <v>1250</v>
      </c>
      <c r="R1254" s="13">
        <f>Таблица_основная[[#This Row],[Первая строка массива]]+15</f>
        <v>1265</v>
      </c>
    </row>
    <row r="1255" spans="1:18" x14ac:dyDescent="0.2">
      <c r="A1255" s="85">
        <v>3336</v>
      </c>
      <c r="B1255" s="85"/>
      <c r="C1255" s="86" t="s">
        <v>139</v>
      </c>
      <c r="D1255" s="29" t="s">
        <v>49</v>
      </c>
      <c r="E1255" s="30">
        <v>45292</v>
      </c>
      <c r="F1255" s="138">
        <v>11</v>
      </c>
      <c r="G1255" s="132">
        <v>10</v>
      </c>
      <c r="H1255" s="88" t="s">
        <v>154</v>
      </c>
      <c r="I1255" s="87">
        <v>18</v>
      </c>
      <c r="J1255" s="88" t="s">
        <v>155</v>
      </c>
      <c r="K1255" s="66">
        <v>26</v>
      </c>
      <c r="L1255" s="66" t="s">
        <v>156</v>
      </c>
      <c r="M1255" s="66">
        <v>27</v>
      </c>
      <c r="N125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1255" s="88" t="str">
        <f>CONCATENATE("F","$",Таблица_основная[[#This Row],[Первая строка массива]])</f>
        <v>F$1250</v>
      </c>
      <c r="P1255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55" s="13">
        <f t="shared" si="72"/>
        <v>1250</v>
      </c>
      <c r="R1255" s="13">
        <f>Таблица_основная[[#This Row],[Первая строка массива]]+15</f>
        <v>1265</v>
      </c>
    </row>
    <row r="1256" spans="1:18" x14ac:dyDescent="0.2">
      <c r="A1256" s="85">
        <v>3337</v>
      </c>
      <c r="B1256" s="85"/>
      <c r="C1256" s="86" t="s">
        <v>140</v>
      </c>
      <c r="D1256" s="29" t="s">
        <v>49</v>
      </c>
      <c r="E1256" s="30">
        <v>45292</v>
      </c>
      <c r="F1256" s="138">
        <v>18</v>
      </c>
      <c r="G1256" s="132">
        <v>7</v>
      </c>
      <c r="H1256" s="88" t="s">
        <v>154</v>
      </c>
      <c r="I1256" s="87">
        <v>18</v>
      </c>
      <c r="J1256" s="88" t="s">
        <v>155</v>
      </c>
      <c r="K1256" s="66">
        <v>26</v>
      </c>
      <c r="L1256" s="66" t="s">
        <v>156</v>
      </c>
      <c r="M1256" s="66">
        <v>27</v>
      </c>
      <c r="N125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256" s="88" t="str">
        <f>CONCATENATE("F","$",Таблица_основная[[#This Row],[Первая строка массива]])</f>
        <v>F$1250</v>
      </c>
      <c r="P1256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56" s="13">
        <f t="shared" si="72"/>
        <v>1250</v>
      </c>
      <c r="R1256" s="13">
        <f>Таблица_основная[[#This Row],[Первая строка массива]]+15</f>
        <v>1265</v>
      </c>
    </row>
    <row r="1257" spans="1:18" x14ac:dyDescent="0.2">
      <c r="A1257" s="85">
        <v>3338</v>
      </c>
      <c r="B1257" s="85"/>
      <c r="C1257" s="86" t="s">
        <v>141</v>
      </c>
      <c r="D1257" s="29" t="s">
        <v>49</v>
      </c>
      <c r="E1257" s="30">
        <v>45292</v>
      </c>
      <c r="F1257" s="138">
        <v>19</v>
      </c>
      <c r="G1257" s="132">
        <v>6</v>
      </c>
      <c r="H1257" s="88" t="s">
        <v>154</v>
      </c>
      <c r="I1257" s="87">
        <v>18</v>
      </c>
      <c r="J1257" s="88" t="s">
        <v>155</v>
      </c>
      <c r="K1257" s="66">
        <v>26</v>
      </c>
      <c r="L1257" s="66" t="s">
        <v>156</v>
      </c>
      <c r="M1257" s="66">
        <v>27</v>
      </c>
      <c r="N125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257" s="88" t="str">
        <f>CONCATENATE("F","$",Таблица_основная[[#This Row],[Первая строка массива]])</f>
        <v>F$1250</v>
      </c>
      <c r="P1257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57" s="13">
        <f t="shared" si="72"/>
        <v>1250</v>
      </c>
      <c r="R1257" s="13">
        <f>Таблица_основная[[#This Row],[Первая строка массива]]+15</f>
        <v>1265</v>
      </c>
    </row>
    <row r="1258" spans="1:18" x14ac:dyDescent="0.2">
      <c r="A1258" s="85">
        <v>3339</v>
      </c>
      <c r="B1258" s="85"/>
      <c r="C1258" s="86" t="s">
        <v>142</v>
      </c>
      <c r="D1258" s="29" t="s">
        <v>49</v>
      </c>
      <c r="E1258" s="30">
        <v>45292</v>
      </c>
      <c r="F1258" s="138">
        <v>25</v>
      </c>
      <c r="G1258" s="132">
        <v>3</v>
      </c>
      <c r="H1258" s="88" t="s">
        <v>154</v>
      </c>
      <c r="I1258" s="87">
        <v>18</v>
      </c>
      <c r="J1258" s="88" t="s">
        <v>155</v>
      </c>
      <c r="K1258" s="66">
        <v>26</v>
      </c>
      <c r="L1258" s="66" t="s">
        <v>156</v>
      </c>
      <c r="M1258" s="66">
        <v>27</v>
      </c>
      <c r="N125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58" s="88" t="str">
        <f>CONCATENATE("F","$",Таблица_основная[[#This Row],[Первая строка массива]])</f>
        <v>F$1250</v>
      </c>
      <c r="P1258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58" s="13">
        <f t="shared" si="72"/>
        <v>1250</v>
      </c>
      <c r="R1258" s="13">
        <f>Таблица_основная[[#This Row],[Первая строка массива]]+15</f>
        <v>1265</v>
      </c>
    </row>
    <row r="1259" spans="1:18" x14ac:dyDescent="0.2">
      <c r="A1259" s="85">
        <v>3310</v>
      </c>
      <c r="B1259" s="85"/>
      <c r="C1259" s="86" t="s">
        <v>143</v>
      </c>
      <c r="D1259" s="29" t="s">
        <v>49</v>
      </c>
      <c r="E1259" s="30">
        <v>45292</v>
      </c>
      <c r="F1259" s="138">
        <v>15</v>
      </c>
      <c r="G1259" s="132">
        <v>9</v>
      </c>
      <c r="H1259" s="88" t="s">
        <v>154</v>
      </c>
      <c r="I1259" s="87">
        <v>18</v>
      </c>
      <c r="J1259" s="88" t="s">
        <v>155</v>
      </c>
      <c r="K1259" s="66">
        <v>26</v>
      </c>
      <c r="L1259" s="66" t="s">
        <v>156</v>
      </c>
      <c r="M1259" s="66">
        <v>27</v>
      </c>
      <c r="N125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259" s="88" t="str">
        <f>CONCATENATE("F","$",Таблица_основная[[#This Row],[Первая строка массива]])</f>
        <v>F$1250</v>
      </c>
      <c r="P1259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59" s="13">
        <f t="shared" si="72"/>
        <v>1250</v>
      </c>
      <c r="R1259" s="13">
        <f>Таблица_основная[[#This Row],[Первая строка массива]]+15</f>
        <v>1265</v>
      </c>
    </row>
    <row r="1260" spans="1:18" x14ac:dyDescent="0.2">
      <c r="A1260" s="85">
        <v>3311</v>
      </c>
      <c r="B1260" s="85"/>
      <c r="C1260" s="86" t="s">
        <v>144</v>
      </c>
      <c r="D1260" s="29" t="s">
        <v>49</v>
      </c>
      <c r="E1260" s="30">
        <v>45292</v>
      </c>
      <c r="F1260" s="138">
        <v>18</v>
      </c>
      <c r="G1260" s="132">
        <v>7</v>
      </c>
      <c r="H1260" s="88" t="s">
        <v>154</v>
      </c>
      <c r="I1260" s="87">
        <v>18</v>
      </c>
      <c r="J1260" s="88" t="s">
        <v>155</v>
      </c>
      <c r="K1260" s="66">
        <v>26</v>
      </c>
      <c r="L1260" s="66" t="s">
        <v>156</v>
      </c>
      <c r="M1260" s="66">
        <v>27</v>
      </c>
      <c r="N126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260" s="88" t="str">
        <f>CONCATENATE("F","$",Таблица_основная[[#This Row],[Первая строка массива]])</f>
        <v>F$1250</v>
      </c>
      <c r="P1260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60" s="13">
        <f t="shared" si="72"/>
        <v>1250</v>
      </c>
      <c r="R1260" s="13">
        <f>Таблица_основная[[#This Row],[Первая строка массива]]+15</f>
        <v>1265</v>
      </c>
    </row>
    <row r="1261" spans="1:18" x14ac:dyDescent="0.2">
      <c r="A1261" s="85">
        <v>3312</v>
      </c>
      <c r="B1261" s="85"/>
      <c r="C1261" s="86" t="s">
        <v>145</v>
      </c>
      <c r="D1261" s="29" t="s">
        <v>49</v>
      </c>
      <c r="E1261" s="30">
        <v>45292</v>
      </c>
      <c r="F1261" s="138">
        <v>17</v>
      </c>
      <c r="G1261" s="132">
        <v>8</v>
      </c>
      <c r="H1261" s="88" t="s">
        <v>154</v>
      </c>
      <c r="I1261" s="87">
        <v>18</v>
      </c>
      <c r="J1261" s="88" t="s">
        <v>155</v>
      </c>
      <c r="K1261" s="66">
        <v>26</v>
      </c>
      <c r="L1261" s="66" t="s">
        <v>156</v>
      </c>
      <c r="M1261" s="66">
        <v>27</v>
      </c>
      <c r="N126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1261" s="88" t="str">
        <f>CONCATENATE("F","$",Таблица_основная[[#This Row],[Первая строка массива]])</f>
        <v>F$1250</v>
      </c>
      <c r="P1261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61" s="13">
        <f t="shared" si="72"/>
        <v>1250</v>
      </c>
      <c r="R1261" s="13">
        <f>Таблица_основная[[#This Row],[Первая строка массива]]+15</f>
        <v>1265</v>
      </c>
    </row>
    <row r="1262" spans="1:18" x14ac:dyDescent="0.2">
      <c r="A1262" s="85">
        <v>3313</v>
      </c>
      <c r="B1262" s="85"/>
      <c r="C1262" s="86" t="s">
        <v>146</v>
      </c>
      <c r="D1262" s="29" t="s">
        <v>49</v>
      </c>
      <c r="E1262" s="30">
        <v>45292</v>
      </c>
      <c r="F1262" s="138">
        <v>22</v>
      </c>
      <c r="G1262" s="132">
        <v>5</v>
      </c>
      <c r="H1262" s="88" t="s">
        <v>154</v>
      </c>
      <c r="I1262" s="87">
        <v>18</v>
      </c>
      <c r="J1262" s="88" t="s">
        <v>155</v>
      </c>
      <c r="K1262" s="66">
        <v>26</v>
      </c>
      <c r="L1262" s="66" t="s">
        <v>156</v>
      </c>
      <c r="M1262" s="66">
        <v>27</v>
      </c>
      <c r="N126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262" s="88" t="str">
        <f>CONCATENATE("F","$",Таблица_основная[[#This Row],[Первая строка массива]])</f>
        <v>F$1250</v>
      </c>
      <c r="P1262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62" s="13">
        <f t="shared" si="72"/>
        <v>1250</v>
      </c>
      <c r="R1262" s="13">
        <f>Таблица_основная[[#This Row],[Первая строка массива]]+15</f>
        <v>1265</v>
      </c>
    </row>
    <row r="1263" spans="1:18" x14ac:dyDescent="0.2">
      <c r="A1263" s="85">
        <v>3314</v>
      </c>
      <c r="B1263" s="85"/>
      <c r="C1263" s="86" t="s">
        <v>147</v>
      </c>
      <c r="D1263" s="29" t="s">
        <v>49</v>
      </c>
      <c r="E1263" s="30">
        <v>45292</v>
      </c>
      <c r="F1263" s="138">
        <v>24</v>
      </c>
      <c r="G1263" s="132">
        <v>4</v>
      </c>
      <c r="H1263" s="88" t="s">
        <v>154</v>
      </c>
      <c r="I1263" s="87">
        <v>18</v>
      </c>
      <c r="J1263" s="88" t="s">
        <v>155</v>
      </c>
      <c r="K1263" s="66">
        <v>26</v>
      </c>
      <c r="L1263" s="66" t="s">
        <v>156</v>
      </c>
      <c r="M1263" s="66">
        <v>27</v>
      </c>
      <c r="N126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263" s="88" t="str">
        <f>CONCATENATE("F","$",Таблица_основная[[#This Row],[Первая строка массива]])</f>
        <v>F$1250</v>
      </c>
      <c r="P1263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63" s="13">
        <f t="shared" si="72"/>
        <v>1250</v>
      </c>
      <c r="R1263" s="13">
        <f>Таблица_основная[[#This Row],[Первая строка массива]]+15</f>
        <v>1265</v>
      </c>
    </row>
    <row r="1264" spans="1:18" x14ac:dyDescent="0.2">
      <c r="A1264" s="85">
        <v>3315</v>
      </c>
      <c r="B1264" s="85"/>
      <c r="C1264" s="86" t="s">
        <v>148</v>
      </c>
      <c r="D1264" s="29" t="s">
        <v>49</v>
      </c>
      <c r="E1264" s="30">
        <v>45292</v>
      </c>
      <c r="F1264" s="138">
        <v>27</v>
      </c>
      <c r="G1264" s="132">
        <v>2</v>
      </c>
      <c r="H1264" s="88" t="s">
        <v>154</v>
      </c>
      <c r="I1264" s="87">
        <v>18</v>
      </c>
      <c r="J1264" s="88" t="s">
        <v>155</v>
      </c>
      <c r="K1264" s="66">
        <v>26</v>
      </c>
      <c r="L1264" s="66" t="s">
        <v>156</v>
      </c>
      <c r="M1264" s="66">
        <v>27</v>
      </c>
      <c r="N126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264" s="88" t="str">
        <f>CONCATENATE("F","$",Таблица_основная[[#This Row],[Первая строка массива]])</f>
        <v>F$1250</v>
      </c>
      <c r="P1264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64" s="13">
        <f t="shared" si="72"/>
        <v>1250</v>
      </c>
      <c r="R1264" s="13">
        <f>Таблица_основная[[#This Row],[Первая строка массива]]+15</f>
        <v>1265</v>
      </c>
    </row>
    <row r="1265" spans="1:18" x14ac:dyDescent="0.2">
      <c r="A1265" s="85">
        <v>3316</v>
      </c>
      <c r="B1265" s="85"/>
      <c r="C1265" s="86" t="s">
        <v>149</v>
      </c>
      <c r="D1265" s="29" t="s">
        <v>49</v>
      </c>
      <c r="E1265" s="30">
        <v>45292</v>
      </c>
      <c r="F1265" s="138">
        <v>18</v>
      </c>
      <c r="G1265" s="132">
        <v>7</v>
      </c>
      <c r="H1265" s="88" t="s">
        <v>154</v>
      </c>
      <c r="I1265" s="87">
        <v>18</v>
      </c>
      <c r="J1265" s="88" t="s">
        <v>155</v>
      </c>
      <c r="K1265" s="66">
        <v>26</v>
      </c>
      <c r="L1265" s="66" t="s">
        <v>156</v>
      </c>
      <c r="M1265" s="66">
        <v>27</v>
      </c>
      <c r="N126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265" s="88" t="str">
        <f>CONCATENATE("F","$",Таблица_основная[[#This Row],[Первая строка массива]])</f>
        <v>F$1250</v>
      </c>
      <c r="P1265" s="88" t="str">
        <f>CONCATENATE("F","$",Таблица_основная[[#This Row],[Первая строка массива]],":","F","$",Таблица_основная[[#This Row],[Последняя строка моссива]])</f>
        <v>F$1250:F$1265</v>
      </c>
      <c r="Q1265" s="13">
        <f t="shared" si="72"/>
        <v>1250</v>
      </c>
      <c r="R1265" s="13">
        <f>Таблица_основная[[#This Row],[Первая строка массива]]+15</f>
        <v>1265</v>
      </c>
    </row>
    <row r="1266" spans="1:18" x14ac:dyDescent="0.2">
      <c r="A1266" s="85">
        <v>3317</v>
      </c>
      <c r="B1266" s="85"/>
      <c r="C1266" s="86" t="s">
        <v>134</v>
      </c>
      <c r="D1266" s="29" t="s">
        <v>68</v>
      </c>
      <c r="E1266" s="30">
        <v>45292</v>
      </c>
      <c r="F1266" s="139"/>
      <c r="G1266" s="64"/>
      <c r="H1266" s="88" t="s">
        <v>154</v>
      </c>
      <c r="I1266" s="87"/>
      <c r="J1266" s="88" t="s">
        <v>155</v>
      </c>
      <c r="K1266" s="66"/>
      <c r="L1266" s="66" t="s">
        <v>156</v>
      </c>
      <c r="M1266" s="66"/>
      <c r="N126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66" s="88" t="str">
        <f>CONCATENATE("F","$",Таблица_основная[[#This Row],[Первая строка массива]])</f>
        <v>F$1266</v>
      </c>
      <c r="P1266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66" s="93">
        <f>ROW()</f>
        <v>1266</v>
      </c>
      <c r="R1266" s="13">
        <f>Таблица_основная[[#This Row],[Первая строка массива]]+15</f>
        <v>1281</v>
      </c>
    </row>
    <row r="1267" spans="1:18" x14ac:dyDescent="0.2">
      <c r="A1267" s="85">
        <v>3318</v>
      </c>
      <c r="B1267" s="85"/>
      <c r="C1267" s="86" t="s">
        <v>135</v>
      </c>
      <c r="D1267" s="29" t="s">
        <v>68</v>
      </c>
      <c r="E1267" s="30">
        <v>45292</v>
      </c>
      <c r="F1267" s="4"/>
      <c r="G1267" s="64"/>
      <c r="H1267" s="88" t="s">
        <v>154</v>
      </c>
      <c r="I1267" s="87"/>
      <c r="J1267" s="88" t="s">
        <v>155</v>
      </c>
      <c r="K1267" s="66"/>
      <c r="L1267" s="66" t="s">
        <v>156</v>
      </c>
      <c r="M1267" s="66"/>
      <c r="N126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67" s="88" t="str">
        <f>CONCATENATE("F","$",Таблица_основная[[#This Row],[Первая строка массива]])</f>
        <v>F$1266</v>
      </c>
      <c r="P1267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67" s="13">
        <f t="shared" si="72"/>
        <v>1266</v>
      </c>
      <c r="R1267" s="13">
        <f>Таблица_основная[[#This Row],[Первая строка массива]]+15</f>
        <v>1281</v>
      </c>
    </row>
    <row r="1268" spans="1:18" x14ac:dyDescent="0.2">
      <c r="A1268" s="85">
        <v>3319</v>
      </c>
      <c r="B1268" s="85"/>
      <c r="C1268" s="86" t="s">
        <v>136</v>
      </c>
      <c r="D1268" s="29" t="s">
        <v>68</v>
      </c>
      <c r="E1268" s="30">
        <v>45292</v>
      </c>
      <c r="F1268" s="4"/>
      <c r="G1268" s="64"/>
      <c r="H1268" s="88" t="s">
        <v>154</v>
      </c>
      <c r="I1268" s="87"/>
      <c r="J1268" s="88" t="s">
        <v>155</v>
      </c>
      <c r="K1268" s="66"/>
      <c r="L1268" s="66" t="s">
        <v>156</v>
      </c>
      <c r="M1268" s="66"/>
      <c r="N126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68" s="88" t="str">
        <f>CONCATENATE("F","$",Таблица_основная[[#This Row],[Первая строка массива]])</f>
        <v>F$1266</v>
      </c>
      <c r="P1268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68" s="13">
        <f t="shared" si="72"/>
        <v>1266</v>
      </c>
      <c r="R1268" s="13">
        <f>Таблица_основная[[#This Row],[Первая строка массива]]+15</f>
        <v>1281</v>
      </c>
    </row>
    <row r="1269" spans="1:18" x14ac:dyDescent="0.2">
      <c r="A1269" s="85">
        <v>3320</v>
      </c>
      <c r="B1269" s="85"/>
      <c r="C1269" s="86" t="s">
        <v>137</v>
      </c>
      <c r="D1269" s="29" t="s">
        <v>68</v>
      </c>
      <c r="E1269" s="30">
        <v>45292</v>
      </c>
      <c r="F1269" s="4"/>
      <c r="G1269" s="64"/>
      <c r="H1269" s="88" t="s">
        <v>154</v>
      </c>
      <c r="I1269" s="87"/>
      <c r="J1269" s="88" t="s">
        <v>155</v>
      </c>
      <c r="K1269" s="66"/>
      <c r="L1269" s="66" t="s">
        <v>156</v>
      </c>
      <c r="M1269" s="66"/>
      <c r="N126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69" s="88" t="str">
        <f>CONCATENATE("F","$",Таблица_основная[[#This Row],[Первая строка массива]])</f>
        <v>F$1266</v>
      </c>
      <c r="P1269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69" s="13">
        <f t="shared" si="72"/>
        <v>1266</v>
      </c>
      <c r="R1269" s="13">
        <f>Таблица_основная[[#This Row],[Первая строка массива]]+15</f>
        <v>1281</v>
      </c>
    </row>
    <row r="1270" spans="1:18" x14ac:dyDescent="0.2">
      <c r="A1270" s="85">
        <v>3321</v>
      </c>
      <c r="B1270" s="85"/>
      <c r="C1270" s="86" t="s">
        <v>138</v>
      </c>
      <c r="D1270" s="29" t="s">
        <v>68</v>
      </c>
      <c r="E1270" s="30">
        <v>45292</v>
      </c>
      <c r="F1270" s="4"/>
      <c r="G1270" s="64"/>
      <c r="H1270" s="88" t="s">
        <v>154</v>
      </c>
      <c r="I1270" s="87"/>
      <c r="J1270" s="88" t="s">
        <v>155</v>
      </c>
      <c r="K1270" s="66"/>
      <c r="L1270" s="66" t="s">
        <v>156</v>
      </c>
      <c r="M1270" s="66"/>
      <c r="N127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70" s="88" t="str">
        <f>CONCATENATE("F","$",Таблица_основная[[#This Row],[Первая строка массива]])</f>
        <v>F$1266</v>
      </c>
      <c r="P1270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70" s="13">
        <f t="shared" si="72"/>
        <v>1266</v>
      </c>
      <c r="R1270" s="13">
        <f>Таблица_основная[[#This Row],[Первая строка массива]]+15</f>
        <v>1281</v>
      </c>
    </row>
    <row r="1271" spans="1:18" x14ac:dyDescent="0.2">
      <c r="A1271" s="85">
        <v>3320</v>
      </c>
      <c r="B1271" s="85"/>
      <c r="C1271" s="86" t="s">
        <v>139</v>
      </c>
      <c r="D1271" s="29" t="s">
        <v>68</v>
      </c>
      <c r="E1271" s="30">
        <v>45292</v>
      </c>
      <c r="F1271" s="4"/>
      <c r="G1271" s="64"/>
      <c r="H1271" s="88" t="s">
        <v>154</v>
      </c>
      <c r="I1271" s="87"/>
      <c r="J1271" s="88" t="s">
        <v>155</v>
      </c>
      <c r="K1271" s="66"/>
      <c r="L1271" s="66" t="s">
        <v>156</v>
      </c>
      <c r="M1271" s="66"/>
      <c r="N127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71" s="88" t="str">
        <f>CONCATENATE("F","$",Таблица_основная[[#This Row],[Первая строка массива]])</f>
        <v>F$1266</v>
      </c>
      <c r="P1271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71" s="13">
        <f t="shared" si="72"/>
        <v>1266</v>
      </c>
      <c r="R1271" s="13">
        <f>Таблица_основная[[#This Row],[Первая строка массива]]+15</f>
        <v>1281</v>
      </c>
    </row>
    <row r="1272" spans="1:18" x14ac:dyDescent="0.2">
      <c r="A1272" s="85">
        <v>3323</v>
      </c>
      <c r="B1272" s="85"/>
      <c r="C1272" s="86" t="s">
        <v>140</v>
      </c>
      <c r="D1272" s="29" t="s">
        <v>68</v>
      </c>
      <c r="E1272" s="30">
        <v>45292</v>
      </c>
      <c r="F1272" s="4"/>
      <c r="G1272" s="64"/>
      <c r="H1272" s="88" t="s">
        <v>154</v>
      </c>
      <c r="I1272" s="87"/>
      <c r="J1272" s="88" t="s">
        <v>155</v>
      </c>
      <c r="K1272" s="66"/>
      <c r="L1272" s="66" t="s">
        <v>156</v>
      </c>
      <c r="M1272" s="66"/>
      <c r="N127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72" s="88" t="str">
        <f>CONCATENATE("F","$",Таблица_основная[[#This Row],[Первая строка массива]])</f>
        <v>F$1266</v>
      </c>
      <c r="P1272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72" s="13">
        <f t="shared" si="72"/>
        <v>1266</v>
      </c>
      <c r="R1272" s="13">
        <f>Таблица_основная[[#This Row],[Первая строка массива]]+15</f>
        <v>1281</v>
      </c>
    </row>
    <row r="1273" spans="1:18" x14ac:dyDescent="0.2">
      <c r="A1273" s="85">
        <v>3324</v>
      </c>
      <c r="B1273" s="85"/>
      <c r="C1273" s="86" t="s">
        <v>141</v>
      </c>
      <c r="D1273" s="29" t="s">
        <v>68</v>
      </c>
      <c r="E1273" s="30">
        <v>45292</v>
      </c>
      <c r="F1273" s="4"/>
      <c r="G1273" s="64"/>
      <c r="H1273" s="88" t="s">
        <v>154</v>
      </c>
      <c r="I1273" s="87"/>
      <c r="J1273" s="88" t="s">
        <v>155</v>
      </c>
      <c r="K1273" s="66"/>
      <c r="L1273" s="66" t="s">
        <v>156</v>
      </c>
      <c r="M1273" s="66"/>
      <c r="N127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73" s="88" t="str">
        <f>CONCATENATE("F","$",Таблица_основная[[#This Row],[Первая строка массива]])</f>
        <v>F$1266</v>
      </c>
      <c r="P1273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73" s="13">
        <f t="shared" si="72"/>
        <v>1266</v>
      </c>
      <c r="R1273" s="13">
        <f>Таблица_основная[[#This Row],[Первая строка массива]]+15</f>
        <v>1281</v>
      </c>
    </row>
    <row r="1274" spans="1:18" x14ac:dyDescent="0.2">
      <c r="A1274" s="85">
        <v>3325</v>
      </c>
      <c r="B1274" s="85"/>
      <c r="C1274" s="86" t="s">
        <v>142</v>
      </c>
      <c r="D1274" s="29" t="s">
        <v>68</v>
      </c>
      <c r="E1274" s="30">
        <v>45292</v>
      </c>
      <c r="F1274" s="4"/>
      <c r="G1274" s="64"/>
      <c r="H1274" s="88" t="s">
        <v>154</v>
      </c>
      <c r="I1274" s="87"/>
      <c r="J1274" s="88" t="s">
        <v>155</v>
      </c>
      <c r="K1274" s="66"/>
      <c r="L1274" s="66" t="s">
        <v>156</v>
      </c>
      <c r="M1274" s="66"/>
      <c r="N127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74" s="88" t="str">
        <f>CONCATENATE("F","$",Таблица_основная[[#This Row],[Первая строка массива]])</f>
        <v>F$1266</v>
      </c>
      <c r="P1274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74" s="13">
        <f t="shared" si="72"/>
        <v>1266</v>
      </c>
      <c r="R1274" s="13">
        <f>Таблица_основная[[#This Row],[Первая строка массива]]+15</f>
        <v>1281</v>
      </c>
    </row>
    <row r="1275" spans="1:18" x14ac:dyDescent="0.2">
      <c r="A1275" s="85">
        <v>3326</v>
      </c>
      <c r="B1275" s="85"/>
      <c r="C1275" s="86" t="s">
        <v>143</v>
      </c>
      <c r="D1275" s="29" t="s">
        <v>68</v>
      </c>
      <c r="E1275" s="30">
        <v>45292</v>
      </c>
      <c r="F1275" s="4"/>
      <c r="G1275" s="64"/>
      <c r="H1275" s="88" t="s">
        <v>154</v>
      </c>
      <c r="I1275" s="87"/>
      <c r="J1275" s="88" t="s">
        <v>155</v>
      </c>
      <c r="K1275" s="66"/>
      <c r="L1275" s="66" t="s">
        <v>156</v>
      </c>
      <c r="M1275" s="66"/>
      <c r="N127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75" s="88" t="str">
        <f>CONCATENATE("F","$",Таблица_основная[[#This Row],[Первая строка массива]])</f>
        <v>F$1266</v>
      </c>
      <c r="P1275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75" s="13">
        <f t="shared" si="72"/>
        <v>1266</v>
      </c>
      <c r="R1275" s="13">
        <f>Таблица_основная[[#This Row],[Первая строка массива]]+15</f>
        <v>1281</v>
      </c>
    </row>
    <row r="1276" spans="1:18" x14ac:dyDescent="0.2">
      <c r="A1276" s="85">
        <v>3327</v>
      </c>
      <c r="B1276" s="85"/>
      <c r="C1276" s="86" t="s">
        <v>144</v>
      </c>
      <c r="D1276" s="29" t="s">
        <v>68</v>
      </c>
      <c r="E1276" s="30">
        <v>45292</v>
      </c>
      <c r="F1276" s="4"/>
      <c r="G1276" s="64"/>
      <c r="H1276" s="88" t="s">
        <v>154</v>
      </c>
      <c r="I1276" s="87"/>
      <c r="J1276" s="88" t="s">
        <v>155</v>
      </c>
      <c r="K1276" s="66"/>
      <c r="L1276" s="66" t="s">
        <v>156</v>
      </c>
      <c r="M1276" s="66"/>
      <c r="N127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76" s="88" t="str">
        <f>CONCATENATE("F","$",Таблица_основная[[#This Row],[Первая строка массива]])</f>
        <v>F$1266</v>
      </c>
      <c r="P1276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76" s="13">
        <f t="shared" si="72"/>
        <v>1266</v>
      </c>
      <c r="R1276" s="13">
        <f>Таблица_основная[[#This Row],[Первая строка массива]]+15</f>
        <v>1281</v>
      </c>
    </row>
    <row r="1277" spans="1:18" x14ac:dyDescent="0.2">
      <c r="A1277" s="85">
        <v>3328</v>
      </c>
      <c r="B1277" s="85"/>
      <c r="C1277" s="86" t="s">
        <v>145</v>
      </c>
      <c r="D1277" s="29" t="s">
        <v>68</v>
      </c>
      <c r="E1277" s="30">
        <v>45292</v>
      </c>
      <c r="F1277" s="4"/>
      <c r="G1277" s="64"/>
      <c r="H1277" s="88" t="s">
        <v>154</v>
      </c>
      <c r="I1277" s="87"/>
      <c r="J1277" s="88" t="s">
        <v>155</v>
      </c>
      <c r="K1277" s="66"/>
      <c r="L1277" s="66" t="s">
        <v>156</v>
      </c>
      <c r="M1277" s="66"/>
      <c r="N127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77" s="88" t="str">
        <f>CONCATENATE("F","$",Таблица_основная[[#This Row],[Первая строка массива]])</f>
        <v>F$1266</v>
      </c>
      <c r="P1277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77" s="13">
        <f t="shared" si="72"/>
        <v>1266</v>
      </c>
      <c r="R1277" s="13">
        <f>Таблица_основная[[#This Row],[Первая строка массива]]+15</f>
        <v>1281</v>
      </c>
    </row>
    <row r="1278" spans="1:18" x14ac:dyDescent="0.2">
      <c r="A1278" s="85">
        <v>3329</v>
      </c>
      <c r="B1278" s="85"/>
      <c r="C1278" s="86" t="s">
        <v>146</v>
      </c>
      <c r="D1278" s="29" t="s">
        <v>68</v>
      </c>
      <c r="E1278" s="30">
        <v>45292</v>
      </c>
      <c r="F1278" s="4"/>
      <c r="G1278" s="64"/>
      <c r="H1278" s="88" t="s">
        <v>154</v>
      </c>
      <c r="I1278" s="87"/>
      <c r="J1278" s="88" t="s">
        <v>155</v>
      </c>
      <c r="K1278" s="66"/>
      <c r="L1278" s="66" t="s">
        <v>156</v>
      </c>
      <c r="M1278" s="66"/>
      <c r="N127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78" s="88" t="str">
        <f>CONCATENATE("F","$",Таблица_основная[[#This Row],[Первая строка массива]])</f>
        <v>F$1266</v>
      </c>
      <c r="P1278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78" s="13">
        <f t="shared" si="72"/>
        <v>1266</v>
      </c>
      <c r="R1278" s="13">
        <f>Таблица_основная[[#This Row],[Первая строка массива]]+15</f>
        <v>1281</v>
      </c>
    </row>
    <row r="1279" spans="1:18" x14ac:dyDescent="0.2">
      <c r="A1279" s="85">
        <v>3330</v>
      </c>
      <c r="B1279" s="85"/>
      <c r="C1279" s="86" t="s">
        <v>147</v>
      </c>
      <c r="D1279" s="29" t="s">
        <v>68</v>
      </c>
      <c r="E1279" s="30">
        <v>45292</v>
      </c>
      <c r="F1279" s="4"/>
      <c r="G1279" s="64"/>
      <c r="H1279" s="88" t="s">
        <v>154</v>
      </c>
      <c r="I1279" s="87"/>
      <c r="J1279" s="88" t="s">
        <v>155</v>
      </c>
      <c r="K1279" s="66"/>
      <c r="L1279" s="66" t="s">
        <v>156</v>
      </c>
      <c r="M1279" s="66"/>
      <c r="N127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79" s="88" t="str">
        <f>CONCATENATE("F","$",Таблица_основная[[#This Row],[Первая строка массива]])</f>
        <v>F$1266</v>
      </c>
      <c r="P1279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79" s="13">
        <f t="shared" si="72"/>
        <v>1266</v>
      </c>
      <c r="R1279" s="13">
        <f>Таблица_основная[[#This Row],[Первая строка массива]]+15</f>
        <v>1281</v>
      </c>
    </row>
    <row r="1280" spans="1:18" x14ac:dyDescent="0.2">
      <c r="A1280" s="85">
        <v>3331</v>
      </c>
      <c r="B1280" s="85"/>
      <c r="C1280" s="86" t="s">
        <v>148</v>
      </c>
      <c r="D1280" s="29" t="s">
        <v>68</v>
      </c>
      <c r="E1280" s="30">
        <v>45292</v>
      </c>
      <c r="F1280" s="4"/>
      <c r="G1280" s="64"/>
      <c r="H1280" s="88" t="s">
        <v>154</v>
      </c>
      <c r="I1280" s="87"/>
      <c r="J1280" s="88" t="s">
        <v>155</v>
      </c>
      <c r="K1280" s="66"/>
      <c r="L1280" s="66" t="s">
        <v>156</v>
      </c>
      <c r="M1280" s="66"/>
      <c r="N128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80" s="88" t="str">
        <f>CONCATENATE("F","$",Таблица_основная[[#This Row],[Первая строка массива]])</f>
        <v>F$1266</v>
      </c>
      <c r="P1280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80" s="13">
        <f t="shared" si="72"/>
        <v>1266</v>
      </c>
      <c r="R1280" s="13">
        <f>Таблица_основная[[#This Row],[Первая строка массива]]+15</f>
        <v>1281</v>
      </c>
    </row>
    <row r="1281" spans="1:18" x14ac:dyDescent="0.2">
      <c r="A1281" s="85">
        <v>3332</v>
      </c>
      <c r="B1281" s="85"/>
      <c r="C1281" s="86" t="s">
        <v>149</v>
      </c>
      <c r="D1281" s="29" t="s">
        <v>68</v>
      </c>
      <c r="E1281" s="30">
        <v>45292</v>
      </c>
      <c r="F1281" s="4"/>
      <c r="G1281" s="64"/>
      <c r="H1281" s="88" t="s">
        <v>154</v>
      </c>
      <c r="I1281" s="87"/>
      <c r="J1281" s="88" t="s">
        <v>155</v>
      </c>
      <c r="K1281" s="66"/>
      <c r="L1281" s="66" t="s">
        <v>156</v>
      </c>
      <c r="M1281" s="66"/>
      <c r="N128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281" s="88" t="str">
        <f>CONCATENATE("F","$",Таблица_основная[[#This Row],[Первая строка массива]])</f>
        <v>F$1266</v>
      </c>
      <c r="P1281" s="88" t="str">
        <f>CONCATENATE("F","$",Таблица_основная[[#This Row],[Первая строка массива]],":","F","$",Таблица_основная[[#This Row],[Последняя строка моссива]])</f>
        <v>F$1266:F$1281</v>
      </c>
      <c r="Q1281" s="13">
        <f t="shared" si="72"/>
        <v>1266</v>
      </c>
      <c r="R1281" s="13">
        <f>Таблица_основная[[#This Row],[Первая строка массива]]+15</f>
        <v>1281</v>
      </c>
    </row>
    <row r="1282" spans="1:18" x14ac:dyDescent="0.2">
      <c r="A1282" s="85">
        <v>3333</v>
      </c>
      <c r="B1282" s="85"/>
      <c r="C1282" s="86" t="s">
        <v>134</v>
      </c>
      <c r="D1282" s="29" t="s">
        <v>51</v>
      </c>
      <c r="E1282" s="30">
        <v>45292</v>
      </c>
      <c r="F1282" s="131">
        <v>2</v>
      </c>
      <c r="G1282" s="132">
        <v>1</v>
      </c>
      <c r="H1282" s="88" t="s">
        <v>154</v>
      </c>
      <c r="I1282" s="78">
        <v>0.3</v>
      </c>
      <c r="J1282" s="88" t="s">
        <v>155</v>
      </c>
      <c r="K1282" s="66">
        <v>7</v>
      </c>
      <c r="L1282" s="66" t="s">
        <v>156</v>
      </c>
      <c r="M1282" s="66">
        <v>9</v>
      </c>
      <c r="N128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282" s="88" t="str">
        <f>CONCATENATE("F","$",Таблица_основная[[#This Row],[Первая строка массива]])</f>
        <v>F$1282</v>
      </c>
      <c r="P1282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82" s="93">
        <f>ROW()</f>
        <v>1282</v>
      </c>
      <c r="R1282" s="13">
        <f>Таблица_основная[[#This Row],[Первая строка массива]]+15</f>
        <v>1297</v>
      </c>
    </row>
    <row r="1283" spans="1:18" x14ac:dyDescent="0.2">
      <c r="A1283" s="85">
        <v>3334</v>
      </c>
      <c r="B1283" s="85"/>
      <c r="C1283" s="86" t="s">
        <v>135</v>
      </c>
      <c r="D1283" s="29" t="s">
        <v>51</v>
      </c>
      <c r="E1283" s="30">
        <v>45292</v>
      </c>
      <c r="F1283" s="131">
        <v>0</v>
      </c>
      <c r="G1283" s="132">
        <v>0</v>
      </c>
      <c r="H1283" s="88" t="s">
        <v>154</v>
      </c>
      <c r="I1283" s="112">
        <v>0.3</v>
      </c>
      <c r="J1283" s="88" t="s">
        <v>155</v>
      </c>
      <c r="K1283" s="66">
        <v>7</v>
      </c>
      <c r="L1283" s="66" t="s">
        <v>156</v>
      </c>
      <c r="M1283" s="66">
        <v>9</v>
      </c>
      <c r="N128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83" s="88" t="str">
        <f>CONCATENATE("F","$",Таблица_основная[[#This Row],[Первая строка массива]])</f>
        <v>F$1282</v>
      </c>
      <c r="P1283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83" s="13">
        <f t="shared" si="72"/>
        <v>1282</v>
      </c>
      <c r="R1283" s="13">
        <f>Таблица_основная[[#This Row],[Первая строка массива]]+15</f>
        <v>1297</v>
      </c>
    </row>
    <row r="1284" spans="1:18" x14ac:dyDescent="0.2">
      <c r="A1284" s="85">
        <v>3335</v>
      </c>
      <c r="B1284" s="85"/>
      <c r="C1284" s="86" t="s">
        <v>136</v>
      </c>
      <c r="D1284" s="29" t="s">
        <v>51</v>
      </c>
      <c r="E1284" s="30">
        <v>45292</v>
      </c>
      <c r="F1284" s="131">
        <v>0</v>
      </c>
      <c r="G1284" s="131">
        <v>0</v>
      </c>
      <c r="H1284" s="88" t="s">
        <v>154</v>
      </c>
      <c r="I1284" s="112">
        <v>0.3</v>
      </c>
      <c r="J1284" s="88" t="s">
        <v>155</v>
      </c>
      <c r="K1284" s="66">
        <v>7</v>
      </c>
      <c r="L1284" s="66" t="s">
        <v>156</v>
      </c>
      <c r="M1284" s="66">
        <v>9</v>
      </c>
      <c r="N128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84" s="88" t="str">
        <f>CONCATENATE("F","$",Таблица_основная[[#This Row],[Первая строка массива]])</f>
        <v>F$1282</v>
      </c>
      <c r="P1284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84" s="13">
        <f t="shared" si="72"/>
        <v>1282</v>
      </c>
      <c r="R1284" s="13">
        <f>Таблица_основная[[#This Row],[Первая строка массива]]+15</f>
        <v>1297</v>
      </c>
    </row>
    <row r="1285" spans="1:18" x14ac:dyDescent="0.2">
      <c r="A1285" s="85">
        <v>3336</v>
      </c>
      <c r="B1285" s="85"/>
      <c r="C1285" s="86" t="s">
        <v>137</v>
      </c>
      <c r="D1285" s="29" t="s">
        <v>51</v>
      </c>
      <c r="E1285" s="30">
        <v>45292</v>
      </c>
      <c r="F1285" s="131">
        <v>0</v>
      </c>
      <c r="G1285" s="131">
        <v>0</v>
      </c>
      <c r="H1285" s="88" t="s">
        <v>154</v>
      </c>
      <c r="I1285" s="112">
        <v>0.3</v>
      </c>
      <c r="J1285" s="88" t="s">
        <v>155</v>
      </c>
      <c r="K1285" s="66">
        <v>7</v>
      </c>
      <c r="L1285" s="66" t="s">
        <v>156</v>
      </c>
      <c r="M1285" s="66">
        <v>9</v>
      </c>
      <c r="N128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85" s="88" t="str">
        <f>CONCATENATE("F","$",Таблица_основная[[#This Row],[Первая строка массива]])</f>
        <v>F$1282</v>
      </c>
      <c r="P1285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85" s="13">
        <f t="shared" si="72"/>
        <v>1282</v>
      </c>
      <c r="R1285" s="13">
        <f>Таблица_основная[[#This Row],[Первая строка массива]]+15</f>
        <v>1297</v>
      </c>
    </row>
    <row r="1286" spans="1:18" x14ac:dyDescent="0.2">
      <c r="A1286" s="85">
        <v>3337</v>
      </c>
      <c r="B1286" s="85"/>
      <c r="C1286" s="86" t="s">
        <v>138</v>
      </c>
      <c r="D1286" s="29" t="s">
        <v>51</v>
      </c>
      <c r="E1286" s="30">
        <v>45292</v>
      </c>
      <c r="F1286" s="131">
        <v>0</v>
      </c>
      <c r="G1286" s="131">
        <v>0</v>
      </c>
      <c r="H1286" s="88" t="s">
        <v>154</v>
      </c>
      <c r="I1286" s="112">
        <v>0.3</v>
      </c>
      <c r="J1286" s="88" t="s">
        <v>155</v>
      </c>
      <c r="K1286" s="66">
        <v>7</v>
      </c>
      <c r="L1286" s="66" t="s">
        <v>156</v>
      </c>
      <c r="M1286" s="66">
        <v>9</v>
      </c>
      <c r="N128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86" s="88" t="str">
        <f>CONCATENATE("F","$",Таблица_основная[[#This Row],[Первая строка массива]])</f>
        <v>F$1282</v>
      </c>
      <c r="P1286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86" s="13">
        <f t="shared" si="72"/>
        <v>1282</v>
      </c>
      <c r="R1286" s="13">
        <f>Таблица_основная[[#This Row],[Первая строка массива]]+15</f>
        <v>1297</v>
      </c>
    </row>
    <row r="1287" spans="1:18" x14ac:dyDescent="0.2">
      <c r="A1287" s="85">
        <v>3338</v>
      </c>
      <c r="B1287" s="85"/>
      <c r="C1287" s="86" t="s">
        <v>139</v>
      </c>
      <c r="D1287" s="29" t="s">
        <v>51</v>
      </c>
      <c r="E1287" s="30">
        <v>45292</v>
      </c>
      <c r="F1287" s="131">
        <v>0</v>
      </c>
      <c r="G1287" s="131">
        <v>0</v>
      </c>
      <c r="H1287" s="88" t="s">
        <v>154</v>
      </c>
      <c r="I1287" s="112">
        <v>0.3</v>
      </c>
      <c r="J1287" s="88" t="s">
        <v>155</v>
      </c>
      <c r="K1287" s="66">
        <v>7</v>
      </c>
      <c r="L1287" s="66" t="s">
        <v>156</v>
      </c>
      <c r="M1287" s="66">
        <v>9</v>
      </c>
      <c r="N128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87" s="88" t="str">
        <f>CONCATENATE("F","$",Таблица_основная[[#This Row],[Первая строка массива]])</f>
        <v>F$1282</v>
      </c>
      <c r="P1287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87" s="13">
        <f t="shared" si="72"/>
        <v>1282</v>
      </c>
      <c r="R1287" s="13">
        <f>Таблица_основная[[#This Row],[Первая строка массива]]+15</f>
        <v>1297</v>
      </c>
    </row>
    <row r="1288" spans="1:18" x14ac:dyDescent="0.2">
      <c r="A1288" s="85">
        <v>3339</v>
      </c>
      <c r="B1288" s="85"/>
      <c r="C1288" s="86" t="s">
        <v>140</v>
      </c>
      <c r="D1288" s="29" t="s">
        <v>51</v>
      </c>
      <c r="E1288" s="30">
        <v>45292</v>
      </c>
      <c r="F1288" s="131">
        <v>0</v>
      </c>
      <c r="G1288" s="131">
        <v>0</v>
      </c>
      <c r="H1288" s="88" t="s">
        <v>154</v>
      </c>
      <c r="I1288" s="112">
        <v>0.3</v>
      </c>
      <c r="J1288" s="88" t="s">
        <v>155</v>
      </c>
      <c r="K1288" s="66">
        <v>7</v>
      </c>
      <c r="L1288" s="66" t="s">
        <v>156</v>
      </c>
      <c r="M1288" s="66">
        <v>9</v>
      </c>
      <c r="N128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88" s="88" t="str">
        <f>CONCATENATE("F","$",Таблица_основная[[#This Row],[Первая строка массива]])</f>
        <v>F$1282</v>
      </c>
      <c r="P1288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88" s="13">
        <f t="shared" si="72"/>
        <v>1282</v>
      </c>
      <c r="R1288" s="13">
        <f>Таблица_основная[[#This Row],[Первая строка массива]]+15</f>
        <v>1297</v>
      </c>
    </row>
    <row r="1289" spans="1:18" x14ac:dyDescent="0.2">
      <c r="A1289" s="85">
        <v>3340</v>
      </c>
      <c r="B1289" s="85"/>
      <c r="C1289" s="86" t="s">
        <v>141</v>
      </c>
      <c r="D1289" s="29" t="s">
        <v>51</v>
      </c>
      <c r="E1289" s="30">
        <v>45292</v>
      </c>
      <c r="F1289" s="131">
        <v>0</v>
      </c>
      <c r="G1289" s="131">
        <v>0</v>
      </c>
      <c r="H1289" s="88" t="s">
        <v>154</v>
      </c>
      <c r="I1289" s="112">
        <v>0.3</v>
      </c>
      <c r="J1289" s="88" t="s">
        <v>155</v>
      </c>
      <c r="K1289" s="66">
        <v>7</v>
      </c>
      <c r="L1289" s="66" t="s">
        <v>156</v>
      </c>
      <c r="M1289" s="66">
        <v>9</v>
      </c>
      <c r="N128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89" s="88" t="str">
        <f>CONCATENATE("F","$",Таблица_основная[[#This Row],[Первая строка массива]])</f>
        <v>F$1282</v>
      </c>
      <c r="P1289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89" s="13">
        <f t="shared" si="72"/>
        <v>1282</v>
      </c>
      <c r="R1289" s="13">
        <f>Таблица_основная[[#This Row],[Первая строка массива]]+15</f>
        <v>1297</v>
      </c>
    </row>
    <row r="1290" spans="1:18" x14ac:dyDescent="0.2">
      <c r="A1290" s="85">
        <v>3341</v>
      </c>
      <c r="B1290" s="85"/>
      <c r="C1290" s="86" t="s">
        <v>142</v>
      </c>
      <c r="D1290" s="29" t="s">
        <v>51</v>
      </c>
      <c r="E1290" s="30">
        <v>45292</v>
      </c>
      <c r="F1290" s="131">
        <v>0</v>
      </c>
      <c r="G1290" s="131">
        <v>0</v>
      </c>
      <c r="H1290" s="88" t="s">
        <v>154</v>
      </c>
      <c r="I1290" s="112">
        <v>0.3</v>
      </c>
      <c r="J1290" s="88" t="s">
        <v>155</v>
      </c>
      <c r="K1290" s="66">
        <v>7</v>
      </c>
      <c r="L1290" s="66" t="s">
        <v>156</v>
      </c>
      <c r="M1290" s="66">
        <v>9</v>
      </c>
      <c r="N129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90" s="88" t="str">
        <f>CONCATENATE("F","$",Таблица_основная[[#This Row],[Первая строка массива]])</f>
        <v>F$1282</v>
      </c>
      <c r="P1290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90" s="13">
        <f t="shared" si="72"/>
        <v>1282</v>
      </c>
      <c r="R1290" s="13">
        <f>Таблица_основная[[#This Row],[Первая строка массива]]+15</f>
        <v>1297</v>
      </c>
    </row>
    <row r="1291" spans="1:18" x14ac:dyDescent="0.2">
      <c r="A1291" s="85">
        <v>3342</v>
      </c>
      <c r="B1291" s="85"/>
      <c r="C1291" s="86" t="s">
        <v>143</v>
      </c>
      <c r="D1291" s="29" t="s">
        <v>51</v>
      </c>
      <c r="E1291" s="30">
        <v>45292</v>
      </c>
      <c r="F1291" s="131">
        <v>0</v>
      </c>
      <c r="G1291" s="131">
        <v>0</v>
      </c>
      <c r="H1291" s="88" t="s">
        <v>154</v>
      </c>
      <c r="I1291" s="112">
        <v>0.3</v>
      </c>
      <c r="J1291" s="88" t="s">
        <v>155</v>
      </c>
      <c r="K1291" s="66">
        <v>7</v>
      </c>
      <c r="L1291" s="66" t="s">
        <v>156</v>
      </c>
      <c r="M1291" s="66">
        <v>9</v>
      </c>
      <c r="N129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91" s="88" t="str">
        <f>CONCATENATE("F","$",Таблица_основная[[#This Row],[Первая строка массива]])</f>
        <v>F$1282</v>
      </c>
      <c r="P1291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91" s="13">
        <f t="shared" si="72"/>
        <v>1282</v>
      </c>
      <c r="R1291" s="13">
        <f>Таблица_основная[[#This Row],[Первая строка массива]]+15</f>
        <v>1297</v>
      </c>
    </row>
    <row r="1292" spans="1:18" x14ac:dyDescent="0.2">
      <c r="A1292" s="85">
        <v>3343</v>
      </c>
      <c r="B1292" s="85"/>
      <c r="C1292" s="86" t="s">
        <v>144</v>
      </c>
      <c r="D1292" s="29" t="s">
        <v>51</v>
      </c>
      <c r="E1292" s="30">
        <v>45292</v>
      </c>
      <c r="F1292" s="131">
        <v>1</v>
      </c>
      <c r="G1292" s="132">
        <v>2</v>
      </c>
      <c r="H1292" s="88" t="s">
        <v>154</v>
      </c>
      <c r="I1292" s="112">
        <v>0.3</v>
      </c>
      <c r="J1292" s="88" t="s">
        <v>155</v>
      </c>
      <c r="K1292" s="66">
        <v>7</v>
      </c>
      <c r="L1292" s="66" t="s">
        <v>156</v>
      </c>
      <c r="M1292" s="66">
        <v>9</v>
      </c>
      <c r="N129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292" s="88" t="str">
        <f>CONCATENATE("F","$",Таблица_основная[[#This Row],[Первая строка массива]])</f>
        <v>F$1282</v>
      </c>
      <c r="P1292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92" s="13">
        <f t="shared" si="72"/>
        <v>1282</v>
      </c>
      <c r="R1292" s="13">
        <f>Таблица_основная[[#This Row],[Первая строка массива]]+15</f>
        <v>1297</v>
      </c>
    </row>
    <row r="1293" spans="1:18" x14ac:dyDescent="0.2">
      <c r="A1293" s="85">
        <v>3344</v>
      </c>
      <c r="B1293" s="85"/>
      <c r="C1293" s="86" t="s">
        <v>145</v>
      </c>
      <c r="D1293" s="29" t="s">
        <v>51</v>
      </c>
      <c r="E1293" s="30">
        <v>45292</v>
      </c>
      <c r="F1293" s="131">
        <v>0</v>
      </c>
      <c r="G1293" s="131">
        <v>0</v>
      </c>
      <c r="H1293" s="88" t="s">
        <v>154</v>
      </c>
      <c r="I1293" s="112">
        <v>0.3</v>
      </c>
      <c r="J1293" s="88" t="s">
        <v>155</v>
      </c>
      <c r="K1293" s="66">
        <v>7</v>
      </c>
      <c r="L1293" s="66" t="s">
        <v>156</v>
      </c>
      <c r="M1293" s="66">
        <v>9</v>
      </c>
      <c r="N129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93" s="88" t="str">
        <f>CONCATENATE("F","$",Таблица_основная[[#This Row],[Первая строка массива]])</f>
        <v>F$1282</v>
      </c>
      <c r="P1293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93" s="13">
        <f t="shared" si="72"/>
        <v>1282</v>
      </c>
      <c r="R1293" s="13">
        <f>Таблица_основная[[#This Row],[Первая строка массива]]+15</f>
        <v>1297</v>
      </c>
    </row>
    <row r="1294" spans="1:18" x14ac:dyDescent="0.2">
      <c r="A1294" s="85">
        <v>3345</v>
      </c>
      <c r="B1294" s="85"/>
      <c r="C1294" s="86" t="s">
        <v>146</v>
      </c>
      <c r="D1294" s="29" t="s">
        <v>51</v>
      </c>
      <c r="E1294" s="30">
        <v>45292</v>
      </c>
      <c r="F1294" s="131">
        <v>0</v>
      </c>
      <c r="G1294" s="131">
        <v>0</v>
      </c>
      <c r="H1294" s="88" t="s">
        <v>154</v>
      </c>
      <c r="I1294" s="112">
        <v>0.3</v>
      </c>
      <c r="J1294" s="88" t="s">
        <v>155</v>
      </c>
      <c r="K1294" s="66">
        <v>7</v>
      </c>
      <c r="L1294" s="66" t="s">
        <v>156</v>
      </c>
      <c r="M1294" s="66">
        <v>9</v>
      </c>
      <c r="N129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94" s="88" t="str">
        <f>CONCATENATE("F","$",Таблица_основная[[#This Row],[Первая строка массива]])</f>
        <v>F$1282</v>
      </c>
      <c r="P1294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94" s="13">
        <f t="shared" si="72"/>
        <v>1282</v>
      </c>
      <c r="R1294" s="13">
        <f>Таблица_основная[[#This Row],[Первая строка массива]]+15</f>
        <v>1297</v>
      </c>
    </row>
    <row r="1295" spans="1:18" x14ac:dyDescent="0.2">
      <c r="A1295" s="85">
        <v>3346</v>
      </c>
      <c r="B1295" s="85"/>
      <c r="C1295" s="86" t="s">
        <v>147</v>
      </c>
      <c r="D1295" s="29" t="s">
        <v>51</v>
      </c>
      <c r="E1295" s="30">
        <v>45292</v>
      </c>
      <c r="F1295" s="131">
        <v>0</v>
      </c>
      <c r="G1295" s="131">
        <v>0</v>
      </c>
      <c r="H1295" s="88" t="s">
        <v>154</v>
      </c>
      <c r="I1295" s="112">
        <v>0.3</v>
      </c>
      <c r="J1295" s="88" t="s">
        <v>155</v>
      </c>
      <c r="K1295" s="66">
        <v>7</v>
      </c>
      <c r="L1295" s="66" t="s">
        <v>156</v>
      </c>
      <c r="M1295" s="66">
        <v>9</v>
      </c>
      <c r="N129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95" s="88" t="str">
        <f>CONCATENATE("F","$",Таблица_основная[[#This Row],[Первая строка массива]])</f>
        <v>F$1282</v>
      </c>
      <c r="P1295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95" s="13">
        <f t="shared" si="72"/>
        <v>1282</v>
      </c>
      <c r="R1295" s="13">
        <f>Таблица_основная[[#This Row],[Первая строка массива]]+15</f>
        <v>1297</v>
      </c>
    </row>
    <row r="1296" spans="1:18" x14ac:dyDescent="0.2">
      <c r="A1296" s="85">
        <v>3347</v>
      </c>
      <c r="B1296" s="85"/>
      <c r="C1296" s="86" t="s">
        <v>148</v>
      </c>
      <c r="D1296" s="29" t="s">
        <v>51</v>
      </c>
      <c r="E1296" s="30">
        <v>45292</v>
      </c>
      <c r="F1296" s="131">
        <v>0</v>
      </c>
      <c r="G1296" s="131">
        <v>0</v>
      </c>
      <c r="H1296" s="88" t="s">
        <v>154</v>
      </c>
      <c r="I1296" s="112">
        <v>0.3</v>
      </c>
      <c r="J1296" s="88" t="s">
        <v>155</v>
      </c>
      <c r="K1296" s="66">
        <v>7</v>
      </c>
      <c r="L1296" s="66" t="s">
        <v>156</v>
      </c>
      <c r="M1296" s="66">
        <v>9</v>
      </c>
      <c r="N129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96" s="88" t="str">
        <f>CONCATENATE("F","$",Таблица_основная[[#This Row],[Первая строка массива]])</f>
        <v>F$1282</v>
      </c>
      <c r="P1296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96" s="13">
        <f t="shared" si="72"/>
        <v>1282</v>
      </c>
      <c r="R1296" s="13">
        <f>Таблица_основная[[#This Row],[Первая строка массива]]+15</f>
        <v>1297</v>
      </c>
    </row>
    <row r="1297" spans="1:18" x14ac:dyDescent="0.2">
      <c r="A1297" s="85">
        <v>3348</v>
      </c>
      <c r="B1297" s="85"/>
      <c r="C1297" s="86" t="s">
        <v>149</v>
      </c>
      <c r="D1297" s="29" t="s">
        <v>51</v>
      </c>
      <c r="E1297" s="30">
        <v>45292</v>
      </c>
      <c r="F1297" s="131">
        <v>0</v>
      </c>
      <c r="G1297" s="131">
        <v>0</v>
      </c>
      <c r="H1297" s="88" t="s">
        <v>154</v>
      </c>
      <c r="I1297" s="112">
        <v>0.3</v>
      </c>
      <c r="J1297" s="88" t="s">
        <v>155</v>
      </c>
      <c r="K1297" s="66">
        <v>7</v>
      </c>
      <c r="L1297" s="66" t="s">
        <v>156</v>
      </c>
      <c r="M1297" s="66">
        <v>9</v>
      </c>
      <c r="N129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297" s="88" t="str">
        <f>CONCATENATE("F","$",Таблица_основная[[#This Row],[Первая строка массива]])</f>
        <v>F$1282</v>
      </c>
      <c r="P1297" s="88" t="str">
        <f>CONCATENATE("F","$",Таблица_основная[[#This Row],[Первая строка массива]],":","F","$",Таблица_основная[[#This Row],[Последняя строка моссива]])</f>
        <v>F$1282:F$1297</v>
      </c>
      <c r="Q1297" s="13">
        <f t="shared" si="72"/>
        <v>1282</v>
      </c>
      <c r="R1297" s="13">
        <f>Таблица_основная[[#This Row],[Первая строка массива]]+15</f>
        <v>1297</v>
      </c>
    </row>
    <row r="1298" spans="1:18" x14ac:dyDescent="0.2">
      <c r="A1298" s="85">
        <v>3349</v>
      </c>
      <c r="B1298" s="85"/>
      <c r="C1298" s="86" t="s">
        <v>134</v>
      </c>
      <c r="D1298" s="29" t="s">
        <v>50</v>
      </c>
      <c r="E1298" s="30">
        <v>45292</v>
      </c>
      <c r="F1298" s="129">
        <v>0</v>
      </c>
      <c r="G1298" s="113">
        <v>0</v>
      </c>
      <c r="H1298" s="88" t="s">
        <v>154</v>
      </c>
      <c r="I1298" s="127">
        <v>0.01</v>
      </c>
      <c r="J1298" s="88" t="s">
        <v>155</v>
      </c>
      <c r="K1298" s="66">
        <v>4</v>
      </c>
      <c r="L1298" s="66" t="s">
        <v>156</v>
      </c>
      <c r="M1298" s="66">
        <v>11</v>
      </c>
      <c r="N129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298" s="88" t="str">
        <f>CONCATENATE("F","$",Таблица_основная[[#This Row],[Первая строка массива]])</f>
        <v>F$1298</v>
      </c>
      <c r="P1298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298" s="93">
        <f>ROW()</f>
        <v>1298</v>
      </c>
      <c r="R1298" s="13">
        <f>Таблица_основная[[#This Row],[Первая строка массива]]+15</f>
        <v>1313</v>
      </c>
    </row>
    <row r="1299" spans="1:18" x14ac:dyDescent="0.2">
      <c r="A1299" s="85">
        <v>3350</v>
      </c>
      <c r="B1299" s="85"/>
      <c r="C1299" s="86" t="s">
        <v>135</v>
      </c>
      <c r="D1299" s="29" t="s">
        <v>50</v>
      </c>
      <c r="E1299" s="30">
        <v>45292</v>
      </c>
      <c r="F1299" s="129">
        <v>1</v>
      </c>
      <c r="G1299" s="113">
        <v>1</v>
      </c>
      <c r="H1299" s="88" t="s">
        <v>154</v>
      </c>
      <c r="I1299" s="128">
        <v>0.01</v>
      </c>
      <c r="J1299" s="88" t="s">
        <v>155</v>
      </c>
      <c r="K1299" s="66">
        <v>4</v>
      </c>
      <c r="L1299" s="66" t="s">
        <v>156</v>
      </c>
      <c r="M1299" s="66">
        <v>11</v>
      </c>
      <c r="N129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299" s="88" t="str">
        <f>CONCATENATE("F","$",Таблица_основная[[#This Row],[Первая строка массива]])</f>
        <v>F$1298</v>
      </c>
      <c r="P1299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299" s="13">
        <f t="shared" si="72"/>
        <v>1298</v>
      </c>
      <c r="R1299" s="13">
        <f>Таблица_основная[[#This Row],[Первая строка массива]]+15</f>
        <v>1313</v>
      </c>
    </row>
    <row r="1300" spans="1:18" x14ac:dyDescent="0.2">
      <c r="A1300" s="85">
        <v>3351</v>
      </c>
      <c r="B1300" s="85"/>
      <c r="C1300" s="86" t="s">
        <v>136</v>
      </c>
      <c r="D1300" s="29" t="s">
        <v>50</v>
      </c>
      <c r="E1300" s="30">
        <v>45292</v>
      </c>
      <c r="F1300" s="129">
        <v>0</v>
      </c>
      <c r="G1300" s="129">
        <v>0</v>
      </c>
      <c r="H1300" s="88" t="s">
        <v>154</v>
      </c>
      <c r="I1300" s="128">
        <v>0.01</v>
      </c>
      <c r="J1300" s="88" t="s">
        <v>155</v>
      </c>
      <c r="K1300" s="66">
        <v>4</v>
      </c>
      <c r="L1300" s="66" t="s">
        <v>156</v>
      </c>
      <c r="M1300" s="66">
        <v>11</v>
      </c>
      <c r="N130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00" s="88" t="str">
        <f>CONCATENATE("F","$",Таблица_основная[[#This Row],[Первая строка массива]])</f>
        <v>F$1298</v>
      </c>
      <c r="P1300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00" s="13">
        <f t="shared" si="72"/>
        <v>1298</v>
      </c>
      <c r="R1300" s="13">
        <f>Таблица_основная[[#This Row],[Первая строка массива]]+15</f>
        <v>1313</v>
      </c>
    </row>
    <row r="1301" spans="1:18" x14ac:dyDescent="0.2">
      <c r="A1301" s="85">
        <v>3352</v>
      </c>
      <c r="B1301" s="85"/>
      <c r="C1301" s="86" t="s">
        <v>137</v>
      </c>
      <c r="D1301" s="29" t="s">
        <v>50</v>
      </c>
      <c r="E1301" s="30">
        <v>45292</v>
      </c>
      <c r="F1301" s="129">
        <v>0</v>
      </c>
      <c r="G1301" s="129">
        <v>0</v>
      </c>
      <c r="H1301" s="88" t="s">
        <v>154</v>
      </c>
      <c r="I1301" s="128">
        <v>0.01</v>
      </c>
      <c r="J1301" s="88" t="s">
        <v>155</v>
      </c>
      <c r="K1301" s="66">
        <v>4</v>
      </c>
      <c r="L1301" s="66" t="s">
        <v>156</v>
      </c>
      <c r="M1301" s="66">
        <v>11</v>
      </c>
      <c r="N130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01" s="88" t="str">
        <f>CONCATENATE("F","$",Таблица_основная[[#This Row],[Первая строка массива]])</f>
        <v>F$1298</v>
      </c>
      <c r="P1301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01" s="13">
        <f t="shared" si="72"/>
        <v>1298</v>
      </c>
      <c r="R1301" s="13">
        <f>Таблица_основная[[#This Row],[Первая строка массива]]+15</f>
        <v>1313</v>
      </c>
    </row>
    <row r="1302" spans="1:18" x14ac:dyDescent="0.2">
      <c r="A1302" s="85">
        <v>3353</v>
      </c>
      <c r="B1302" s="85"/>
      <c r="C1302" s="86" t="s">
        <v>138</v>
      </c>
      <c r="D1302" s="29" t="s">
        <v>50</v>
      </c>
      <c r="E1302" s="30">
        <v>45292</v>
      </c>
      <c r="F1302" s="129">
        <v>0</v>
      </c>
      <c r="G1302" s="129">
        <v>0</v>
      </c>
      <c r="H1302" s="88" t="s">
        <v>154</v>
      </c>
      <c r="I1302" s="128">
        <v>0.01</v>
      </c>
      <c r="J1302" s="88" t="s">
        <v>155</v>
      </c>
      <c r="K1302" s="66">
        <v>4</v>
      </c>
      <c r="L1302" s="66" t="s">
        <v>156</v>
      </c>
      <c r="M1302" s="66">
        <v>11</v>
      </c>
      <c r="N130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02" s="88" t="str">
        <f>CONCATENATE("F","$",Таблица_основная[[#This Row],[Первая строка массива]])</f>
        <v>F$1298</v>
      </c>
      <c r="P1302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02" s="13">
        <f t="shared" si="72"/>
        <v>1298</v>
      </c>
      <c r="R1302" s="13">
        <f>Таблица_основная[[#This Row],[Первая строка массива]]+15</f>
        <v>1313</v>
      </c>
    </row>
    <row r="1303" spans="1:18" x14ac:dyDescent="0.2">
      <c r="A1303" s="85">
        <v>3354</v>
      </c>
      <c r="B1303" s="85"/>
      <c r="C1303" s="86" t="s">
        <v>139</v>
      </c>
      <c r="D1303" s="29" t="s">
        <v>50</v>
      </c>
      <c r="E1303" s="30">
        <v>45292</v>
      </c>
      <c r="F1303" s="129">
        <v>0</v>
      </c>
      <c r="G1303" s="129">
        <v>0</v>
      </c>
      <c r="H1303" s="88" t="s">
        <v>154</v>
      </c>
      <c r="I1303" s="128">
        <v>0.01</v>
      </c>
      <c r="J1303" s="88" t="s">
        <v>155</v>
      </c>
      <c r="K1303" s="66">
        <v>4</v>
      </c>
      <c r="L1303" s="66" t="s">
        <v>156</v>
      </c>
      <c r="M1303" s="66">
        <v>11</v>
      </c>
      <c r="N130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03" s="88" t="str">
        <f>CONCATENATE("F","$",Таблица_основная[[#This Row],[Первая строка массива]])</f>
        <v>F$1298</v>
      </c>
      <c r="P1303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03" s="13">
        <f t="shared" si="72"/>
        <v>1298</v>
      </c>
      <c r="R1303" s="13">
        <f>Таблица_основная[[#This Row],[Первая строка массива]]+15</f>
        <v>1313</v>
      </c>
    </row>
    <row r="1304" spans="1:18" x14ac:dyDescent="0.2">
      <c r="A1304" s="85">
        <v>3355</v>
      </c>
      <c r="B1304" s="85"/>
      <c r="C1304" s="86" t="s">
        <v>140</v>
      </c>
      <c r="D1304" s="29" t="s">
        <v>50</v>
      </c>
      <c r="E1304" s="30">
        <v>45292</v>
      </c>
      <c r="F1304" s="129">
        <v>0</v>
      </c>
      <c r="G1304" s="129">
        <v>0</v>
      </c>
      <c r="H1304" s="88" t="s">
        <v>154</v>
      </c>
      <c r="I1304" s="128">
        <v>0.01</v>
      </c>
      <c r="J1304" s="88" t="s">
        <v>155</v>
      </c>
      <c r="K1304" s="66">
        <v>4</v>
      </c>
      <c r="L1304" s="66" t="s">
        <v>156</v>
      </c>
      <c r="M1304" s="66">
        <v>11</v>
      </c>
      <c r="N130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04" s="88" t="str">
        <f>CONCATENATE("F","$",Таблица_основная[[#This Row],[Первая строка массива]])</f>
        <v>F$1298</v>
      </c>
      <c r="P1304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04" s="13">
        <f t="shared" si="72"/>
        <v>1298</v>
      </c>
      <c r="R1304" s="13">
        <f>Таблица_основная[[#This Row],[Первая строка массива]]+15</f>
        <v>1313</v>
      </c>
    </row>
    <row r="1305" spans="1:18" x14ac:dyDescent="0.2">
      <c r="A1305" s="85">
        <v>3356</v>
      </c>
      <c r="B1305" s="85"/>
      <c r="C1305" s="86" t="s">
        <v>141</v>
      </c>
      <c r="D1305" s="29" t="s">
        <v>50</v>
      </c>
      <c r="E1305" s="30">
        <v>45292</v>
      </c>
      <c r="F1305" s="129">
        <v>0</v>
      </c>
      <c r="G1305" s="129">
        <v>0</v>
      </c>
      <c r="H1305" s="88" t="s">
        <v>154</v>
      </c>
      <c r="I1305" s="128">
        <v>0.01</v>
      </c>
      <c r="J1305" s="88" t="s">
        <v>155</v>
      </c>
      <c r="K1305" s="66">
        <v>4</v>
      </c>
      <c r="L1305" s="66" t="s">
        <v>156</v>
      </c>
      <c r="M1305" s="66">
        <v>11</v>
      </c>
      <c r="N130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05" s="88" t="str">
        <f>CONCATENATE("F","$",Таблица_основная[[#This Row],[Первая строка массива]])</f>
        <v>F$1298</v>
      </c>
      <c r="P1305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05" s="13">
        <f t="shared" si="72"/>
        <v>1298</v>
      </c>
      <c r="R1305" s="13">
        <f>Таблица_основная[[#This Row],[Первая строка массива]]+15</f>
        <v>1313</v>
      </c>
    </row>
    <row r="1306" spans="1:18" x14ac:dyDescent="0.2">
      <c r="A1306" s="85">
        <v>3357</v>
      </c>
      <c r="B1306" s="85"/>
      <c r="C1306" s="86" t="s">
        <v>142</v>
      </c>
      <c r="D1306" s="29" t="s">
        <v>50</v>
      </c>
      <c r="E1306" s="30">
        <v>45292</v>
      </c>
      <c r="F1306" s="129">
        <v>0</v>
      </c>
      <c r="G1306" s="129">
        <v>0</v>
      </c>
      <c r="H1306" s="88" t="s">
        <v>154</v>
      </c>
      <c r="I1306" s="128">
        <v>0.01</v>
      </c>
      <c r="J1306" s="88" t="s">
        <v>155</v>
      </c>
      <c r="K1306" s="66">
        <v>4</v>
      </c>
      <c r="L1306" s="66" t="s">
        <v>156</v>
      </c>
      <c r="M1306" s="66">
        <v>11</v>
      </c>
      <c r="N130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06" s="88" t="str">
        <f>CONCATENATE("F","$",Таблица_основная[[#This Row],[Первая строка массива]])</f>
        <v>F$1298</v>
      </c>
      <c r="P1306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06" s="13">
        <f t="shared" si="72"/>
        <v>1298</v>
      </c>
      <c r="R1306" s="13">
        <f>Таблица_основная[[#This Row],[Первая строка массива]]+15</f>
        <v>1313</v>
      </c>
    </row>
    <row r="1307" spans="1:18" x14ac:dyDescent="0.2">
      <c r="A1307" s="85">
        <v>3358</v>
      </c>
      <c r="B1307" s="85"/>
      <c r="C1307" s="86" t="s">
        <v>143</v>
      </c>
      <c r="D1307" s="29" t="s">
        <v>50</v>
      </c>
      <c r="E1307" s="30">
        <v>45292</v>
      </c>
      <c r="F1307" s="129">
        <v>0</v>
      </c>
      <c r="G1307" s="129">
        <v>0</v>
      </c>
      <c r="H1307" s="88" t="s">
        <v>154</v>
      </c>
      <c r="I1307" s="128">
        <v>0.01</v>
      </c>
      <c r="J1307" s="88" t="s">
        <v>155</v>
      </c>
      <c r="K1307" s="66">
        <v>4</v>
      </c>
      <c r="L1307" s="66" t="s">
        <v>156</v>
      </c>
      <c r="M1307" s="66">
        <v>11</v>
      </c>
      <c r="N130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07" s="88" t="str">
        <f>CONCATENATE("F","$",Таблица_основная[[#This Row],[Первая строка массива]])</f>
        <v>F$1298</v>
      </c>
      <c r="P1307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07" s="13">
        <f t="shared" si="72"/>
        <v>1298</v>
      </c>
      <c r="R1307" s="13">
        <f>Таблица_основная[[#This Row],[Первая строка массива]]+15</f>
        <v>1313</v>
      </c>
    </row>
    <row r="1308" spans="1:18" x14ac:dyDescent="0.2">
      <c r="A1308" s="85">
        <v>3359</v>
      </c>
      <c r="B1308" s="85"/>
      <c r="C1308" s="86" t="s">
        <v>144</v>
      </c>
      <c r="D1308" s="29" t="s">
        <v>50</v>
      </c>
      <c r="E1308" s="30">
        <v>45292</v>
      </c>
      <c r="F1308" s="129">
        <v>0</v>
      </c>
      <c r="G1308" s="129">
        <v>0</v>
      </c>
      <c r="H1308" s="88" t="s">
        <v>154</v>
      </c>
      <c r="I1308" s="128">
        <v>0.01</v>
      </c>
      <c r="J1308" s="88" t="s">
        <v>155</v>
      </c>
      <c r="K1308" s="66">
        <v>4</v>
      </c>
      <c r="L1308" s="66" t="s">
        <v>156</v>
      </c>
      <c r="M1308" s="66">
        <v>11</v>
      </c>
      <c r="N130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08" s="88" t="str">
        <f>CONCATENATE("F","$",Таблица_основная[[#This Row],[Первая строка массива]])</f>
        <v>F$1298</v>
      </c>
      <c r="P1308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08" s="13">
        <f t="shared" si="72"/>
        <v>1298</v>
      </c>
      <c r="R1308" s="13">
        <f>Таблица_основная[[#This Row],[Первая строка массива]]+15</f>
        <v>1313</v>
      </c>
    </row>
    <row r="1309" spans="1:18" x14ac:dyDescent="0.2">
      <c r="A1309" s="85">
        <v>3360</v>
      </c>
      <c r="B1309" s="85"/>
      <c r="C1309" s="86" t="s">
        <v>145</v>
      </c>
      <c r="D1309" s="29" t="s">
        <v>50</v>
      </c>
      <c r="E1309" s="30">
        <v>45292</v>
      </c>
      <c r="F1309" s="129">
        <v>0</v>
      </c>
      <c r="G1309" s="129">
        <v>0</v>
      </c>
      <c r="H1309" s="88" t="s">
        <v>154</v>
      </c>
      <c r="I1309" s="128">
        <v>0.01</v>
      </c>
      <c r="J1309" s="88" t="s">
        <v>155</v>
      </c>
      <c r="K1309" s="66">
        <v>4</v>
      </c>
      <c r="L1309" s="66" t="s">
        <v>156</v>
      </c>
      <c r="M1309" s="66">
        <v>11</v>
      </c>
      <c r="N130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09" s="88" t="str">
        <f>CONCATENATE("F","$",Таблица_основная[[#This Row],[Первая строка массива]])</f>
        <v>F$1298</v>
      </c>
      <c r="P1309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09" s="13">
        <f t="shared" si="72"/>
        <v>1298</v>
      </c>
      <c r="R1309" s="13">
        <f>Таблица_основная[[#This Row],[Первая строка массива]]+15</f>
        <v>1313</v>
      </c>
    </row>
    <row r="1310" spans="1:18" x14ac:dyDescent="0.2">
      <c r="A1310" s="85">
        <v>3361</v>
      </c>
      <c r="B1310" s="85"/>
      <c r="C1310" s="86" t="s">
        <v>146</v>
      </c>
      <c r="D1310" s="29" t="s">
        <v>50</v>
      </c>
      <c r="E1310" s="30">
        <v>45292</v>
      </c>
      <c r="F1310" s="129">
        <v>0</v>
      </c>
      <c r="G1310" s="129">
        <v>0</v>
      </c>
      <c r="H1310" s="88" t="s">
        <v>154</v>
      </c>
      <c r="I1310" s="128">
        <v>0.01</v>
      </c>
      <c r="J1310" s="88" t="s">
        <v>155</v>
      </c>
      <c r="K1310" s="66">
        <v>4</v>
      </c>
      <c r="L1310" s="66" t="s">
        <v>156</v>
      </c>
      <c r="M1310" s="66">
        <v>11</v>
      </c>
      <c r="N131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10" s="88" t="str">
        <f>CONCATENATE("F","$",Таблица_основная[[#This Row],[Первая строка массива]])</f>
        <v>F$1298</v>
      </c>
      <c r="P1310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10" s="13">
        <f t="shared" si="72"/>
        <v>1298</v>
      </c>
      <c r="R1310" s="13">
        <f>Таблица_основная[[#This Row],[Первая строка массива]]+15</f>
        <v>1313</v>
      </c>
    </row>
    <row r="1311" spans="1:18" x14ac:dyDescent="0.2">
      <c r="A1311" s="85">
        <v>3362</v>
      </c>
      <c r="B1311" s="85"/>
      <c r="C1311" s="86" t="s">
        <v>147</v>
      </c>
      <c r="D1311" s="29" t="s">
        <v>50</v>
      </c>
      <c r="E1311" s="30">
        <v>45292</v>
      </c>
      <c r="F1311" s="129">
        <v>0</v>
      </c>
      <c r="G1311" s="129">
        <v>0</v>
      </c>
      <c r="H1311" s="88" t="s">
        <v>154</v>
      </c>
      <c r="I1311" s="128">
        <v>0.01</v>
      </c>
      <c r="J1311" s="88" t="s">
        <v>155</v>
      </c>
      <c r="K1311" s="66">
        <v>4</v>
      </c>
      <c r="L1311" s="66" t="s">
        <v>156</v>
      </c>
      <c r="M1311" s="66">
        <v>11</v>
      </c>
      <c r="N131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11" s="88" t="str">
        <f>CONCATENATE("F","$",Таблица_основная[[#This Row],[Первая строка массива]])</f>
        <v>F$1298</v>
      </c>
      <c r="P1311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11" s="13">
        <f t="shared" si="72"/>
        <v>1298</v>
      </c>
      <c r="R1311" s="13">
        <f>Таблица_основная[[#This Row],[Первая строка массива]]+15</f>
        <v>1313</v>
      </c>
    </row>
    <row r="1312" spans="1:18" x14ac:dyDescent="0.2">
      <c r="A1312" s="85">
        <v>3363</v>
      </c>
      <c r="B1312" s="85"/>
      <c r="C1312" s="86" t="s">
        <v>148</v>
      </c>
      <c r="D1312" s="29" t="s">
        <v>50</v>
      </c>
      <c r="E1312" s="30">
        <v>45292</v>
      </c>
      <c r="F1312" s="129">
        <v>0</v>
      </c>
      <c r="G1312" s="129">
        <v>0</v>
      </c>
      <c r="H1312" s="88" t="s">
        <v>154</v>
      </c>
      <c r="I1312" s="128">
        <v>0.01</v>
      </c>
      <c r="J1312" s="88" t="s">
        <v>155</v>
      </c>
      <c r="K1312" s="66">
        <v>4</v>
      </c>
      <c r="L1312" s="66" t="s">
        <v>156</v>
      </c>
      <c r="M1312" s="66">
        <v>11</v>
      </c>
      <c r="N131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12" s="88" t="str">
        <f>CONCATENATE("F","$",Таблица_основная[[#This Row],[Первая строка массива]])</f>
        <v>F$1298</v>
      </c>
      <c r="P1312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12" s="13">
        <f t="shared" si="72"/>
        <v>1298</v>
      </c>
      <c r="R1312" s="13">
        <f>Таблица_основная[[#This Row],[Первая строка массива]]+15</f>
        <v>1313</v>
      </c>
    </row>
    <row r="1313" spans="1:18" x14ac:dyDescent="0.2">
      <c r="A1313" s="85">
        <v>3364</v>
      </c>
      <c r="B1313" s="85"/>
      <c r="C1313" s="86" t="s">
        <v>149</v>
      </c>
      <c r="D1313" s="29" t="s">
        <v>50</v>
      </c>
      <c r="E1313" s="30">
        <v>45292</v>
      </c>
      <c r="F1313" s="129">
        <v>0</v>
      </c>
      <c r="G1313" s="129">
        <v>0</v>
      </c>
      <c r="H1313" s="88" t="s">
        <v>154</v>
      </c>
      <c r="I1313" s="128">
        <v>0.01</v>
      </c>
      <c r="J1313" s="88" t="s">
        <v>155</v>
      </c>
      <c r="K1313" s="66">
        <v>4</v>
      </c>
      <c r="L1313" s="66" t="s">
        <v>156</v>
      </c>
      <c r="M1313" s="66">
        <v>11</v>
      </c>
      <c r="N131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13" s="88" t="str">
        <f>CONCATENATE("F","$",Таблица_основная[[#This Row],[Первая строка массива]])</f>
        <v>F$1298</v>
      </c>
      <c r="P1313" s="88" t="str">
        <f>CONCATENATE("F","$",Таблица_основная[[#This Row],[Первая строка массива]],":","F","$",Таблица_основная[[#This Row],[Последняя строка моссива]])</f>
        <v>F$1298:F$1313</v>
      </c>
      <c r="Q1313" s="13">
        <f t="shared" si="72"/>
        <v>1298</v>
      </c>
      <c r="R1313" s="13">
        <f>Таблица_основная[[#This Row],[Первая строка массива]]+15</f>
        <v>1313</v>
      </c>
    </row>
    <row r="1314" spans="1:18" x14ac:dyDescent="0.2">
      <c r="A1314" s="85">
        <v>3365</v>
      </c>
      <c r="B1314" s="85"/>
      <c r="C1314" s="86" t="s">
        <v>134</v>
      </c>
      <c r="D1314" s="29" t="s">
        <v>104</v>
      </c>
      <c r="E1314" s="30">
        <v>45292</v>
      </c>
      <c r="F1314" s="31"/>
      <c r="G1314" s="64"/>
      <c r="H1314" s="88" t="s">
        <v>154</v>
      </c>
      <c r="I1314" s="87"/>
      <c r="J1314" s="88" t="s">
        <v>155</v>
      </c>
      <c r="K1314" s="66"/>
      <c r="L1314" s="66" t="s">
        <v>156</v>
      </c>
      <c r="M1314" s="66"/>
      <c r="N131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14" s="88" t="str">
        <f>CONCATENATE("F","$",Таблица_основная[[#This Row],[Первая строка массива]])</f>
        <v>F$1314</v>
      </c>
      <c r="P1314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14" s="93">
        <f>ROW()</f>
        <v>1314</v>
      </c>
      <c r="R1314" s="13">
        <f>Таблица_основная[[#This Row],[Первая строка массива]]+15</f>
        <v>1329</v>
      </c>
    </row>
    <row r="1315" spans="1:18" x14ac:dyDescent="0.2">
      <c r="A1315" s="85">
        <v>3366</v>
      </c>
      <c r="B1315" s="85"/>
      <c r="C1315" s="86" t="s">
        <v>135</v>
      </c>
      <c r="D1315" s="29" t="s">
        <v>104</v>
      </c>
      <c r="E1315" s="30">
        <v>45292</v>
      </c>
      <c r="F1315" s="31"/>
      <c r="G1315" s="64"/>
      <c r="H1315" s="88" t="s">
        <v>154</v>
      </c>
      <c r="I1315" s="87"/>
      <c r="J1315" s="88" t="s">
        <v>155</v>
      </c>
      <c r="K1315" s="66"/>
      <c r="L1315" s="66" t="s">
        <v>156</v>
      </c>
      <c r="M1315" s="66"/>
      <c r="N131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15" s="88" t="str">
        <f>CONCATENATE("F","$",Таблица_основная[[#This Row],[Первая строка массива]])</f>
        <v>F$1314</v>
      </c>
      <c r="P1315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15" s="13">
        <f t="shared" si="72"/>
        <v>1314</v>
      </c>
      <c r="R1315" s="13">
        <f>Таблица_основная[[#This Row],[Первая строка массива]]+15</f>
        <v>1329</v>
      </c>
    </row>
    <row r="1316" spans="1:18" x14ac:dyDescent="0.2">
      <c r="A1316" s="85">
        <v>3367</v>
      </c>
      <c r="B1316" s="85"/>
      <c r="C1316" s="86" t="s">
        <v>136</v>
      </c>
      <c r="D1316" s="29" t="s">
        <v>104</v>
      </c>
      <c r="E1316" s="30">
        <v>45292</v>
      </c>
      <c r="F1316" s="31"/>
      <c r="G1316" s="64"/>
      <c r="H1316" s="88" t="s">
        <v>154</v>
      </c>
      <c r="I1316" s="87"/>
      <c r="J1316" s="88" t="s">
        <v>155</v>
      </c>
      <c r="K1316" s="66"/>
      <c r="L1316" s="66" t="s">
        <v>156</v>
      </c>
      <c r="M1316" s="66"/>
      <c r="N131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16" s="88" t="str">
        <f>CONCATENATE("F","$",Таблица_основная[[#This Row],[Первая строка массива]])</f>
        <v>F$1314</v>
      </c>
      <c r="P1316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16" s="13">
        <f t="shared" ref="Q1316:Q1329" si="73">Q1315</f>
        <v>1314</v>
      </c>
      <c r="R1316" s="13">
        <f>Таблица_основная[[#This Row],[Первая строка массива]]+15</f>
        <v>1329</v>
      </c>
    </row>
    <row r="1317" spans="1:18" x14ac:dyDescent="0.2">
      <c r="A1317" s="85">
        <v>3368</v>
      </c>
      <c r="B1317" s="85"/>
      <c r="C1317" s="86" t="s">
        <v>137</v>
      </c>
      <c r="D1317" s="29" t="s">
        <v>104</v>
      </c>
      <c r="E1317" s="30">
        <v>45292</v>
      </c>
      <c r="F1317" s="31"/>
      <c r="G1317" s="64"/>
      <c r="H1317" s="88" t="s">
        <v>154</v>
      </c>
      <c r="I1317" s="87"/>
      <c r="J1317" s="88" t="s">
        <v>155</v>
      </c>
      <c r="K1317" s="66"/>
      <c r="L1317" s="66" t="s">
        <v>156</v>
      </c>
      <c r="M1317" s="66"/>
      <c r="N131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17" s="88" t="str">
        <f>CONCATENATE("F","$",Таблица_основная[[#This Row],[Первая строка массива]])</f>
        <v>F$1314</v>
      </c>
      <c r="P1317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17" s="13">
        <f t="shared" si="73"/>
        <v>1314</v>
      </c>
      <c r="R1317" s="13">
        <f>Таблица_основная[[#This Row],[Первая строка массива]]+15</f>
        <v>1329</v>
      </c>
    </row>
    <row r="1318" spans="1:18" x14ac:dyDescent="0.2">
      <c r="A1318" s="85">
        <v>3369</v>
      </c>
      <c r="B1318" s="85"/>
      <c r="C1318" s="86" t="s">
        <v>138</v>
      </c>
      <c r="D1318" s="29" t="s">
        <v>104</v>
      </c>
      <c r="E1318" s="30">
        <v>45292</v>
      </c>
      <c r="F1318" s="31"/>
      <c r="G1318" s="64"/>
      <c r="H1318" s="88" t="s">
        <v>154</v>
      </c>
      <c r="I1318" s="87"/>
      <c r="J1318" s="88" t="s">
        <v>155</v>
      </c>
      <c r="K1318" s="66"/>
      <c r="L1318" s="66" t="s">
        <v>156</v>
      </c>
      <c r="M1318" s="66"/>
      <c r="N131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18" s="88" t="str">
        <f>CONCATENATE("F","$",Таблица_основная[[#This Row],[Первая строка массива]])</f>
        <v>F$1314</v>
      </c>
      <c r="P1318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18" s="13">
        <f t="shared" si="73"/>
        <v>1314</v>
      </c>
      <c r="R1318" s="13">
        <f>Таблица_основная[[#This Row],[Первая строка массива]]+15</f>
        <v>1329</v>
      </c>
    </row>
    <row r="1319" spans="1:18" x14ac:dyDescent="0.2">
      <c r="A1319" s="85">
        <v>3370</v>
      </c>
      <c r="B1319" s="85"/>
      <c r="C1319" s="86" t="s">
        <v>139</v>
      </c>
      <c r="D1319" s="29" t="s">
        <v>104</v>
      </c>
      <c r="E1319" s="30">
        <v>45292</v>
      </c>
      <c r="F1319" s="31"/>
      <c r="G1319" s="64"/>
      <c r="H1319" s="88" t="s">
        <v>154</v>
      </c>
      <c r="I1319" s="87"/>
      <c r="J1319" s="88" t="s">
        <v>155</v>
      </c>
      <c r="K1319" s="66"/>
      <c r="L1319" s="66" t="s">
        <v>156</v>
      </c>
      <c r="M1319" s="66"/>
      <c r="N131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19" s="88" t="str">
        <f>CONCATENATE("F","$",Таблица_основная[[#This Row],[Первая строка массива]])</f>
        <v>F$1314</v>
      </c>
      <c r="P1319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19" s="13">
        <f t="shared" si="73"/>
        <v>1314</v>
      </c>
      <c r="R1319" s="13">
        <f>Таблица_основная[[#This Row],[Первая строка массива]]+15</f>
        <v>1329</v>
      </c>
    </row>
    <row r="1320" spans="1:18" x14ac:dyDescent="0.2">
      <c r="A1320" s="85">
        <v>3371</v>
      </c>
      <c r="B1320" s="85"/>
      <c r="C1320" s="86" t="s">
        <v>140</v>
      </c>
      <c r="D1320" s="29" t="s">
        <v>104</v>
      </c>
      <c r="E1320" s="30">
        <v>45292</v>
      </c>
      <c r="F1320" s="31"/>
      <c r="G1320" s="64"/>
      <c r="H1320" s="88" t="s">
        <v>154</v>
      </c>
      <c r="I1320" s="87"/>
      <c r="J1320" s="88" t="s">
        <v>155</v>
      </c>
      <c r="K1320" s="66"/>
      <c r="L1320" s="66" t="s">
        <v>156</v>
      </c>
      <c r="M1320" s="66"/>
      <c r="N1320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20" s="88" t="str">
        <f>CONCATENATE("F","$",Таблица_основная[[#This Row],[Первая строка массива]])</f>
        <v>F$1314</v>
      </c>
      <c r="P1320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20" s="13">
        <f t="shared" si="73"/>
        <v>1314</v>
      </c>
      <c r="R1320" s="13">
        <f>Таблица_основная[[#This Row],[Первая строка массива]]+15</f>
        <v>1329</v>
      </c>
    </row>
    <row r="1321" spans="1:18" x14ac:dyDescent="0.2">
      <c r="A1321" s="85">
        <v>3372</v>
      </c>
      <c r="B1321" s="85"/>
      <c r="C1321" s="86" t="s">
        <v>141</v>
      </c>
      <c r="D1321" s="29" t="s">
        <v>104</v>
      </c>
      <c r="E1321" s="30">
        <v>45292</v>
      </c>
      <c r="F1321" s="31"/>
      <c r="G1321" s="64"/>
      <c r="H1321" s="88" t="s">
        <v>154</v>
      </c>
      <c r="I1321" s="87"/>
      <c r="J1321" s="88" t="s">
        <v>155</v>
      </c>
      <c r="K1321" s="66"/>
      <c r="L1321" s="66" t="s">
        <v>156</v>
      </c>
      <c r="M1321" s="66"/>
      <c r="N1321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21" s="88" t="str">
        <f>CONCATENATE("F","$",Таблица_основная[[#This Row],[Первая строка массива]])</f>
        <v>F$1314</v>
      </c>
      <c r="P1321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21" s="13">
        <f t="shared" si="73"/>
        <v>1314</v>
      </c>
      <c r="R1321" s="13">
        <f>Таблица_основная[[#This Row],[Первая строка массива]]+15</f>
        <v>1329</v>
      </c>
    </row>
    <row r="1322" spans="1:18" x14ac:dyDescent="0.2">
      <c r="A1322" s="85">
        <v>3373</v>
      </c>
      <c r="B1322" s="85"/>
      <c r="C1322" s="86" t="s">
        <v>142</v>
      </c>
      <c r="D1322" s="29" t="s">
        <v>104</v>
      </c>
      <c r="E1322" s="30">
        <v>45292</v>
      </c>
      <c r="F1322" s="31"/>
      <c r="G1322" s="64"/>
      <c r="H1322" s="88" t="s">
        <v>154</v>
      </c>
      <c r="I1322" s="87"/>
      <c r="J1322" s="88" t="s">
        <v>155</v>
      </c>
      <c r="K1322" s="66"/>
      <c r="L1322" s="66" t="s">
        <v>156</v>
      </c>
      <c r="M1322" s="66"/>
      <c r="N1322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22" s="88" t="str">
        <f>CONCATENATE("F","$",Таблица_основная[[#This Row],[Первая строка массива]])</f>
        <v>F$1314</v>
      </c>
      <c r="P1322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22" s="13">
        <f t="shared" si="73"/>
        <v>1314</v>
      </c>
      <c r="R1322" s="13">
        <f>Таблица_основная[[#This Row],[Первая строка массива]]+15</f>
        <v>1329</v>
      </c>
    </row>
    <row r="1323" spans="1:18" x14ac:dyDescent="0.2">
      <c r="A1323" s="85">
        <v>3374</v>
      </c>
      <c r="B1323" s="85"/>
      <c r="C1323" s="86" t="s">
        <v>143</v>
      </c>
      <c r="D1323" s="29" t="s">
        <v>104</v>
      </c>
      <c r="E1323" s="30">
        <v>45292</v>
      </c>
      <c r="F1323" s="31"/>
      <c r="G1323" s="64"/>
      <c r="H1323" s="88" t="s">
        <v>154</v>
      </c>
      <c r="I1323" s="87"/>
      <c r="J1323" s="88" t="s">
        <v>155</v>
      </c>
      <c r="K1323" s="66"/>
      <c r="L1323" s="66" t="s">
        <v>156</v>
      </c>
      <c r="M1323" s="66"/>
      <c r="N1323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23" s="88" t="str">
        <f>CONCATENATE("F","$",Таблица_основная[[#This Row],[Первая строка массива]])</f>
        <v>F$1314</v>
      </c>
      <c r="P1323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23" s="13">
        <f t="shared" si="73"/>
        <v>1314</v>
      </c>
      <c r="R1323" s="13">
        <f>Таблица_основная[[#This Row],[Первая строка массива]]+15</f>
        <v>1329</v>
      </c>
    </row>
    <row r="1324" spans="1:18" x14ac:dyDescent="0.2">
      <c r="A1324" s="85">
        <v>3375</v>
      </c>
      <c r="B1324" s="85"/>
      <c r="C1324" s="86" t="s">
        <v>144</v>
      </c>
      <c r="D1324" s="29" t="s">
        <v>104</v>
      </c>
      <c r="E1324" s="30">
        <v>45292</v>
      </c>
      <c r="F1324" s="31"/>
      <c r="G1324" s="64"/>
      <c r="H1324" s="88" t="s">
        <v>154</v>
      </c>
      <c r="I1324" s="87"/>
      <c r="J1324" s="88" t="s">
        <v>155</v>
      </c>
      <c r="K1324" s="66"/>
      <c r="L1324" s="66" t="s">
        <v>156</v>
      </c>
      <c r="M1324" s="66"/>
      <c r="N1324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24" s="88" t="str">
        <f>CONCATENATE("F","$",Таблица_основная[[#This Row],[Первая строка массива]])</f>
        <v>F$1314</v>
      </c>
      <c r="P1324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24" s="13">
        <f t="shared" si="73"/>
        <v>1314</v>
      </c>
      <c r="R1324" s="13">
        <f>Таблица_основная[[#This Row],[Первая строка массива]]+15</f>
        <v>1329</v>
      </c>
    </row>
    <row r="1325" spans="1:18" x14ac:dyDescent="0.2">
      <c r="A1325" s="85">
        <v>3376</v>
      </c>
      <c r="B1325" s="85"/>
      <c r="C1325" s="86" t="s">
        <v>145</v>
      </c>
      <c r="D1325" s="29" t="s">
        <v>104</v>
      </c>
      <c r="E1325" s="30">
        <v>45292</v>
      </c>
      <c r="F1325" s="31"/>
      <c r="G1325" s="64"/>
      <c r="H1325" s="88" t="s">
        <v>154</v>
      </c>
      <c r="I1325" s="87"/>
      <c r="J1325" s="88" t="s">
        <v>155</v>
      </c>
      <c r="K1325" s="66"/>
      <c r="L1325" s="66" t="s">
        <v>156</v>
      </c>
      <c r="M1325" s="66"/>
      <c r="N1325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25" s="88" t="str">
        <f>CONCATENATE("F","$",Таблица_основная[[#This Row],[Первая строка массива]])</f>
        <v>F$1314</v>
      </c>
      <c r="P1325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25" s="13">
        <f t="shared" si="73"/>
        <v>1314</v>
      </c>
      <c r="R1325" s="13">
        <f>Таблица_основная[[#This Row],[Первая строка массива]]+15</f>
        <v>1329</v>
      </c>
    </row>
    <row r="1326" spans="1:18" x14ac:dyDescent="0.2">
      <c r="A1326" s="85">
        <v>3377</v>
      </c>
      <c r="B1326" s="85"/>
      <c r="C1326" s="86" t="s">
        <v>146</v>
      </c>
      <c r="D1326" s="29" t="s">
        <v>104</v>
      </c>
      <c r="E1326" s="30">
        <v>45292</v>
      </c>
      <c r="F1326" s="31"/>
      <c r="G1326" s="64"/>
      <c r="H1326" s="88" t="s">
        <v>154</v>
      </c>
      <c r="I1326" s="87"/>
      <c r="J1326" s="88" t="s">
        <v>155</v>
      </c>
      <c r="K1326" s="66"/>
      <c r="L1326" s="66" t="s">
        <v>156</v>
      </c>
      <c r="M1326" s="66"/>
      <c r="N1326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26" s="88" t="str">
        <f>CONCATENATE("F","$",Таблица_основная[[#This Row],[Первая строка массива]])</f>
        <v>F$1314</v>
      </c>
      <c r="P1326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26" s="13">
        <f t="shared" si="73"/>
        <v>1314</v>
      </c>
      <c r="R1326" s="13">
        <f>Таблица_основная[[#This Row],[Первая строка массива]]+15</f>
        <v>1329</v>
      </c>
    </row>
    <row r="1327" spans="1:18" x14ac:dyDescent="0.2">
      <c r="A1327" s="85">
        <v>3378</v>
      </c>
      <c r="B1327" s="85"/>
      <c r="C1327" s="86" t="s">
        <v>147</v>
      </c>
      <c r="D1327" s="29" t="s">
        <v>104</v>
      </c>
      <c r="E1327" s="30">
        <v>45292</v>
      </c>
      <c r="F1327" s="31"/>
      <c r="G1327" s="64"/>
      <c r="H1327" s="88" t="s">
        <v>154</v>
      </c>
      <c r="I1327" s="87"/>
      <c r="J1327" s="88" t="s">
        <v>155</v>
      </c>
      <c r="K1327" s="66"/>
      <c r="L1327" s="66" t="s">
        <v>156</v>
      </c>
      <c r="M1327" s="66"/>
      <c r="N1327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27" s="88" t="str">
        <f>CONCATENATE("F","$",Таблица_основная[[#This Row],[Первая строка массива]])</f>
        <v>F$1314</v>
      </c>
      <c r="P1327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27" s="13">
        <f t="shared" si="73"/>
        <v>1314</v>
      </c>
      <c r="R1327" s="13">
        <f>Таблица_основная[[#This Row],[Первая строка массива]]+15</f>
        <v>1329</v>
      </c>
    </row>
    <row r="1328" spans="1:18" x14ac:dyDescent="0.2">
      <c r="A1328" s="85">
        <v>3379</v>
      </c>
      <c r="B1328" s="85"/>
      <c r="C1328" s="86" t="s">
        <v>148</v>
      </c>
      <c r="D1328" s="29" t="s">
        <v>104</v>
      </c>
      <c r="E1328" s="30">
        <v>45292</v>
      </c>
      <c r="F1328" s="31"/>
      <c r="G1328" s="64"/>
      <c r="H1328" s="88" t="s">
        <v>154</v>
      </c>
      <c r="I1328" s="87"/>
      <c r="J1328" s="88" t="s">
        <v>155</v>
      </c>
      <c r="K1328" s="66"/>
      <c r="L1328" s="66" t="s">
        <v>156</v>
      </c>
      <c r="M1328" s="66"/>
      <c r="N1328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28" s="88" t="str">
        <f>CONCATENATE("F","$",Таблица_основная[[#This Row],[Первая строка массива]])</f>
        <v>F$1314</v>
      </c>
      <c r="P1328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28" s="13">
        <f t="shared" si="73"/>
        <v>1314</v>
      </c>
      <c r="R1328" s="13">
        <f>Таблица_основная[[#This Row],[Первая строка массива]]+15</f>
        <v>1329</v>
      </c>
    </row>
    <row r="1329" spans="1:18" x14ac:dyDescent="0.2">
      <c r="A1329" s="85">
        <v>3380</v>
      </c>
      <c r="B1329" s="85"/>
      <c r="C1329" s="86" t="s">
        <v>149</v>
      </c>
      <c r="D1329" s="29" t="s">
        <v>104</v>
      </c>
      <c r="E1329" s="30">
        <v>45292</v>
      </c>
      <c r="F1329" s="31"/>
      <c r="G1329" s="64"/>
      <c r="H1329" s="88" t="s">
        <v>154</v>
      </c>
      <c r="I1329" s="87"/>
      <c r="J1329" s="88" t="s">
        <v>155</v>
      </c>
      <c r="K1329" s="66"/>
      <c r="L1329" s="66" t="s">
        <v>156</v>
      </c>
      <c r="M1329" s="66"/>
      <c r="N1329" s="64" t="e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#N/A</v>
      </c>
      <c r="O1329" s="88" t="str">
        <f>CONCATENATE("F","$",Таблица_основная[[#This Row],[Первая строка массива]])</f>
        <v>F$1314</v>
      </c>
      <c r="P1329" s="88" t="str">
        <f>CONCATENATE("F","$",Таблица_основная[[#This Row],[Первая строка массива]],":","F","$",Таблица_основная[[#This Row],[Последняя строка моссива]])</f>
        <v>F$1314:F$1329</v>
      </c>
      <c r="Q1329" s="13">
        <f t="shared" si="73"/>
        <v>1314</v>
      </c>
      <c r="R1329" s="13">
        <f>Таблица_основная[[#This Row],[Первая строка массива]]+15</f>
        <v>1329</v>
      </c>
    </row>
    <row r="1330" spans="1:18" x14ac:dyDescent="0.2">
      <c r="A1330" s="85">
        <v>3381</v>
      </c>
      <c r="B1330" s="85"/>
      <c r="C1330" s="86" t="s">
        <v>134</v>
      </c>
      <c r="D1330" s="29" t="s">
        <v>99</v>
      </c>
      <c r="E1330" s="30">
        <v>45292</v>
      </c>
      <c r="F1330" s="131">
        <v>137.19999999999999</v>
      </c>
      <c r="G1330" s="132">
        <v>1</v>
      </c>
      <c r="H1330" s="88" t="s">
        <v>154</v>
      </c>
      <c r="I1330" s="31">
        <v>37</v>
      </c>
      <c r="J1330" s="88" t="s">
        <v>155</v>
      </c>
      <c r="K1330" s="66">
        <v>65</v>
      </c>
      <c r="L1330" s="66" t="s">
        <v>156</v>
      </c>
      <c r="M1330" s="66">
        <v>83</v>
      </c>
      <c r="N133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330" s="88" t="str">
        <f>CONCATENATE("F","$",Таблица_основная[[#This Row],[Первая строка массива]])</f>
        <v>F$1330</v>
      </c>
      <c r="P1330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30" s="93">
        <f>ROW()</f>
        <v>1330</v>
      </c>
      <c r="R1330" s="13">
        <f>Таблица_основная[[#This Row],[Первая строка массива]]+15</f>
        <v>1345</v>
      </c>
    </row>
    <row r="1331" spans="1:18" x14ac:dyDescent="0.2">
      <c r="A1331" s="85">
        <v>3382</v>
      </c>
      <c r="B1331" s="85"/>
      <c r="C1331" s="86" t="s">
        <v>135</v>
      </c>
      <c r="D1331" s="29" t="s">
        <v>99</v>
      </c>
      <c r="E1331" s="30">
        <v>45292</v>
      </c>
      <c r="F1331" s="131">
        <v>81.400000000000006</v>
      </c>
      <c r="G1331" s="132">
        <v>2</v>
      </c>
      <c r="H1331" s="88" t="s">
        <v>154</v>
      </c>
      <c r="I1331" s="31">
        <v>37</v>
      </c>
      <c r="J1331" s="88" t="s">
        <v>155</v>
      </c>
      <c r="K1331" s="66">
        <v>65</v>
      </c>
      <c r="L1331" s="66" t="s">
        <v>156</v>
      </c>
      <c r="M1331" s="66">
        <v>83</v>
      </c>
      <c r="N133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31" s="88" t="str">
        <f>CONCATENATE("F","$",Таблица_основная[[#This Row],[Первая строка массива]])</f>
        <v>F$1330</v>
      </c>
      <c r="P1331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31" s="13">
        <f t="shared" ref="Q1331:Q1361" si="74">Q1330</f>
        <v>1330</v>
      </c>
      <c r="R1331" s="13">
        <f>Таблица_основная[[#This Row],[Первая строка массива]]+15</f>
        <v>1345</v>
      </c>
    </row>
    <row r="1332" spans="1:18" x14ac:dyDescent="0.2">
      <c r="A1332" s="85">
        <v>3383</v>
      </c>
      <c r="B1332" s="85"/>
      <c r="C1332" s="86" t="s">
        <v>136</v>
      </c>
      <c r="D1332" s="29" t="s">
        <v>99</v>
      </c>
      <c r="E1332" s="30">
        <v>45292</v>
      </c>
      <c r="F1332" s="131">
        <v>38.700000000000003</v>
      </c>
      <c r="G1332" s="132">
        <v>4</v>
      </c>
      <c r="H1332" s="88" t="s">
        <v>154</v>
      </c>
      <c r="I1332" s="31">
        <v>37</v>
      </c>
      <c r="J1332" s="88" t="s">
        <v>155</v>
      </c>
      <c r="K1332" s="66">
        <v>65</v>
      </c>
      <c r="L1332" s="66" t="s">
        <v>156</v>
      </c>
      <c r="M1332" s="66">
        <v>83</v>
      </c>
      <c r="N133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332" s="88" t="str">
        <f>CONCATENATE("F","$",Таблица_основная[[#This Row],[Первая строка массива]])</f>
        <v>F$1330</v>
      </c>
      <c r="P1332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32" s="13">
        <f t="shared" si="74"/>
        <v>1330</v>
      </c>
      <c r="R1332" s="13">
        <f>Таблица_основная[[#This Row],[Первая строка массива]]+15</f>
        <v>1345</v>
      </c>
    </row>
    <row r="1333" spans="1:18" x14ac:dyDescent="0.2">
      <c r="A1333" s="85">
        <v>3384</v>
      </c>
      <c r="B1333" s="85"/>
      <c r="C1333" s="86" t="s">
        <v>137</v>
      </c>
      <c r="D1333" s="29" t="s">
        <v>99</v>
      </c>
      <c r="E1333" s="30">
        <v>45292</v>
      </c>
      <c r="F1333" s="131">
        <v>17.2</v>
      </c>
      <c r="G1333" s="132">
        <v>13</v>
      </c>
      <c r="H1333" s="88" t="s">
        <v>154</v>
      </c>
      <c r="I1333" s="31">
        <v>37</v>
      </c>
      <c r="J1333" s="88" t="s">
        <v>155</v>
      </c>
      <c r="K1333" s="66">
        <v>65</v>
      </c>
      <c r="L1333" s="66" t="s">
        <v>156</v>
      </c>
      <c r="M1333" s="66">
        <v>83</v>
      </c>
      <c r="N133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13</v>
      </c>
      <c r="O1333" s="88" t="str">
        <f>CONCATENATE("F","$",Таблица_основная[[#This Row],[Первая строка массива]])</f>
        <v>F$1330</v>
      </c>
      <c r="P1333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33" s="13">
        <f t="shared" si="74"/>
        <v>1330</v>
      </c>
      <c r="R1333" s="13">
        <f>Таблица_основная[[#This Row],[Первая строка массива]]+15</f>
        <v>1345</v>
      </c>
    </row>
    <row r="1334" spans="1:18" x14ac:dyDescent="0.2">
      <c r="A1334" s="85">
        <v>3385</v>
      </c>
      <c r="B1334" s="85"/>
      <c r="C1334" s="86" t="s">
        <v>138</v>
      </c>
      <c r="D1334" s="29" t="s">
        <v>99</v>
      </c>
      <c r="E1334" s="30">
        <v>45292</v>
      </c>
      <c r="F1334" s="131">
        <v>17.600000000000001</v>
      </c>
      <c r="G1334" s="132">
        <v>12</v>
      </c>
      <c r="H1334" s="88" t="s">
        <v>154</v>
      </c>
      <c r="I1334" s="31">
        <v>37</v>
      </c>
      <c r="J1334" s="88" t="s">
        <v>155</v>
      </c>
      <c r="K1334" s="66">
        <v>65</v>
      </c>
      <c r="L1334" s="66" t="s">
        <v>156</v>
      </c>
      <c r="M1334" s="66">
        <v>83</v>
      </c>
      <c r="N133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12</v>
      </c>
      <c r="O1334" s="88" t="str">
        <f>CONCATENATE("F","$",Таблица_основная[[#This Row],[Первая строка массива]])</f>
        <v>F$1330</v>
      </c>
      <c r="P1334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34" s="13">
        <f t="shared" si="74"/>
        <v>1330</v>
      </c>
      <c r="R1334" s="13">
        <f>Таблица_основная[[#This Row],[Первая строка массива]]+15</f>
        <v>1345</v>
      </c>
    </row>
    <row r="1335" spans="1:18" x14ac:dyDescent="0.2">
      <c r="A1335" s="85">
        <v>3386</v>
      </c>
      <c r="B1335" s="85"/>
      <c r="C1335" s="86" t="s">
        <v>139</v>
      </c>
      <c r="D1335" s="29" t="s">
        <v>99</v>
      </c>
      <c r="E1335" s="30">
        <v>45292</v>
      </c>
      <c r="F1335" s="131">
        <v>44.2</v>
      </c>
      <c r="G1335" s="132">
        <v>3</v>
      </c>
      <c r="H1335" s="88" t="s">
        <v>154</v>
      </c>
      <c r="I1335" s="31">
        <v>37</v>
      </c>
      <c r="J1335" s="88" t="s">
        <v>155</v>
      </c>
      <c r="K1335" s="66">
        <v>65</v>
      </c>
      <c r="L1335" s="66" t="s">
        <v>156</v>
      </c>
      <c r="M1335" s="66">
        <v>83</v>
      </c>
      <c r="N133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335" s="88" t="str">
        <f>CONCATENATE("F","$",Таблица_основная[[#This Row],[Первая строка массива]])</f>
        <v>F$1330</v>
      </c>
      <c r="P1335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35" s="13">
        <f t="shared" si="74"/>
        <v>1330</v>
      </c>
      <c r="R1335" s="13">
        <f>Таблица_основная[[#This Row],[Первая строка массива]]+15</f>
        <v>1345</v>
      </c>
    </row>
    <row r="1336" spans="1:18" x14ac:dyDescent="0.2">
      <c r="A1336" s="85">
        <v>3387</v>
      </c>
      <c r="B1336" s="85"/>
      <c r="C1336" s="86" t="s">
        <v>140</v>
      </c>
      <c r="D1336" s="29" t="s">
        <v>99</v>
      </c>
      <c r="E1336" s="30">
        <v>45292</v>
      </c>
      <c r="F1336" s="131">
        <v>15</v>
      </c>
      <c r="G1336" s="132">
        <v>14</v>
      </c>
      <c r="H1336" s="88" t="s">
        <v>154</v>
      </c>
      <c r="I1336" s="31">
        <v>37</v>
      </c>
      <c r="J1336" s="88" t="s">
        <v>155</v>
      </c>
      <c r="K1336" s="66">
        <v>65</v>
      </c>
      <c r="L1336" s="66" t="s">
        <v>156</v>
      </c>
      <c r="M1336" s="66">
        <v>83</v>
      </c>
      <c r="N133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14</v>
      </c>
      <c r="O1336" s="88" t="str">
        <f>CONCATENATE("F","$",Таблица_основная[[#This Row],[Первая строка массива]])</f>
        <v>F$1330</v>
      </c>
      <c r="P1336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36" s="13">
        <f t="shared" si="74"/>
        <v>1330</v>
      </c>
      <c r="R1336" s="13">
        <f>Таблица_основная[[#This Row],[Первая строка массива]]+15</f>
        <v>1345</v>
      </c>
    </row>
    <row r="1337" spans="1:18" x14ac:dyDescent="0.2">
      <c r="A1337" s="85">
        <v>3388</v>
      </c>
      <c r="B1337" s="85"/>
      <c r="C1337" s="86" t="s">
        <v>141</v>
      </c>
      <c r="D1337" s="29" t="s">
        <v>99</v>
      </c>
      <c r="E1337" s="30">
        <v>45292</v>
      </c>
      <c r="F1337" s="131">
        <v>33</v>
      </c>
      <c r="G1337" s="132">
        <v>6</v>
      </c>
      <c r="H1337" s="88" t="s">
        <v>154</v>
      </c>
      <c r="I1337" s="31">
        <v>37</v>
      </c>
      <c r="J1337" s="88" t="s">
        <v>155</v>
      </c>
      <c r="K1337" s="66">
        <v>65</v>
      </c>
      <c r="L1337" s="66" t="s">
        <v>156</v>
      </c>
      <c r="M1337" s="66">
        <v>83</v>
      </c>
      <c r="N133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337" s="88" t="str">
        <f>CONCATENATE("F","$",Таблица_основная[[#This Row],[Первая строка массива]])</f>
        <v>F$1330</v>
      </c>
      <c r="P1337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37" s="13">
        <f t="shared" si="74"/>
        <v>1330</v>
      </c>
      <c r="R1337" s="13">
        <f>Таблица_основная[[#This Row],[Первая строка массива]]+15</f>
        <v>1345</v>
      </c>
    </row>
    <row r="1338" spans="1:18" x14ac:dyDescent="0.2">
      <c r="A1338" s="85">
        <v>3389</v>
      </c>
      <c r="B1338" s="85"/>
      <c r="C1338" s="86" t="s">
        <v>142</v>
      </c>
      <c r="D1338" s="29" t="s">
        <v>99</v>
      </c>
      <c r="E1338" s="30">
        <v>45292</v>
      </c>
      <c r="F1338" s="131">
        <v>21.2</v>
      </c>
      <c r="G1338" s="132">
        <v>8</v>
      </c>
      <c r="H1338" s="88" t="s">
        <v>154</v>
      </c>
      <c r="I1338" s="31">
        <v>37</v>
      </c>
      <c r="J1338" s="88" t="s">
        <v>155</v>
      </c>
      <c r="K1338" s="66">
        <v>65</v>
      </c>
      <c r="L1338" s="66" t="s">
        <v>156</v>
      </c>
      <c r="M1338" s="66">
        <v>83</v>
      </c>
      <c r="N133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1338" s="88" t="str">
        <f>CONCATENATE("F","$",Таблица_основная[[#This Row],[Первая строка массива]])</f>
        <v>F$1330</v>
      </c>
      <c r="P1338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38" s="13">
        <f t="shared" si="74"/>
        <v>1330</v>
      </c>
      <c r="R1338" s="13">
        <f>Таблица_основная[[#This Row],[Первая строка массива]]+15</f>
        <v>1345</v>
      </c>
    </row>
    <row r="1339" spans="1:18" x14ac:dyDescent="0.2">
      <c r="A1339" s="85">
        <v>3390</v>
      </c>
      <c r="B1339" s="85"/>
      <c r="C1339" s="86" t="s">
        <v>143</v>
      </c>
      <c r="D1339" s="29" t="s">
        <v>99</v>
      </c>
      <c r="E1339" s="30">
        <v>45292</v>
      </c>
      <c r="F1339" s="131">
        <v>14.2</v>
      </c>
      <c r="G1339" s="132">
        <v>15</v>
      </c>
      <c r="H1339" s="88" t="s">
        <v>154</v>
      </c>
      <c r="I1339" s="31">
        <v>37</v>
      </c>
      <c r="J1339" s="88" t="s">
        <v>155</v>
      </c>
      <c r="K1339" s="66">
        <v>65</v>
      </c>
      <c r="L1339" s="66" t="s">
        <v>156</v>
      </c>
      <c r="M1339" s="66">
        <v>83</v>
      </c>
      <c r="N133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15</v>
      </c>
      <c r="O1339" s="88" t="str">
        <f>CONCATENATE("F","$",Таблица_основная[[#This Row],[Первая строка массива]])</f>
        <v>F$1330</v>
      </c>
      <c r="P1339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39" s="13">
        <f t="shared" si="74"/>
        <v>1330</v>
      </c>
      <c r="R1339" s="13">
        <f>Таблица_основная[[#This Row],[Первая строка массива]]+15</f>
        <v>1345</v>
      </c>
    </row>
    <row r="1340" spans="1:18" x14ac:dyDescent="0.2">
      <c r="A1340" s="85">
        <v>3391</v>
      </c>
      <c r="B1340" s="85"/>
      <c r="C1340" s="86" t="s">
        <v>144</v>
      </c>
      <c r="D1340" s="29" t="s">
        <v>99</v>
      </c>
      <c r="E1340" s="30">
        <v>45292</v>
      </c>
      <c r="F1340" s="131">
        <v>20.2</v>
      </c>
      <c r="G1340" s="132">
        <v>10</v>
      </c>
      <c r="H1340" s="88" t="s">
        <v>154</v>
      </c>
      <c r="I1340" s="31">
        <v>37</v>
      </c>
      <c r="J1340" s="88" t="s">
        <v>155</v>
      </c>
      <c r="K1340" s="66">
        <v>65</v>
      </c>
      <c r="L1340" s="66" t="s">
        <v>156</v>
      </c>
      <c r="M1340" s="66">
        <v>83</v>
      </c>
      <c r="N134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1340" s="88" t="str">
        <f>CONCATENATE("F","$",Таблица_основная[[#This Row],[Первая строка массива]])</f>
        <v>F$1330</v>
      </c>
      <c r="P1340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40" s="13">
        <f t="shared" si="74"/>
        <v>1330</v>
      </c>
      <c r="R1340" s="13">
        <f>Таблица_основная[[#This Row],[Первая строка массива]]+15</f>
        <v>1345</v>
      </c>
    </row>
    <row r="1341" spans="1:18" x14ac:dyDescent="0.2">
      <c r="A1341" s="85">
        <v>3392</v>
      </c>
      <c r="B1341" s="85"/>
      <c r="C1341" s="86" t="s">
        <v>145</v>
      </c>
      <c r="D1341" s="29" t="s">
        <v>99</v>
      </c>
      <c r="E1341" s="30">
        <v>45292</v>
      </c>
      <c r="F1341" s="131">
        <v>28.3</v>
      </c>
      <c r="G1341" s="132">
        <v>7</v>
      </c>
      <c r="H1341" s="88" t="s">
        <v>154</v>
      </c>
      <c r="I1341" s="31">
        <v>37</v>
      </c>
      <c r="J1341" s="88" t="s">
        <v>155</v>
      </c>
      <c r="K1341" s="66">
        <v>65</v>
      </c>
      <c r="L1341" s="66" t="s">
        <v>156</v>
      </c>
      <c r="M1341" s="66">
        <v>83</v>
      </c>
      <c r="N134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341" s="88" t="str">
        <f>CONCATENATE("F","$",Таблица_основная[[#This Row],[Первая строка массива]])</f>
        <v>F$1330</v>
      </c>
      <c r="P1341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41" s="13">
        <f t="shared" si="74"/>
        <v>1330</v>
      </c>
      <c r="R1341" s="13">
        <f>Таблица_основная[[#This Row],[Первая строка массива]]+15</f>
        <v>1345</v>
      </c>
    </row>
    <row r="1342" spans="1:18" x14ac:dyDescent="0.2">
      <c r="A1342" s="85">
        <v>3393</v>
      </c>
      <c r="B1342" s="85"/>
      <c r="C1342" s="86" t="s">
        <v>146</v>
      </c>
      <c r="D1342" s="29" t="s">
        <v>99</v>
      </c>
      <c r="E1342" s="30">
        <v>45292</v>
      </c>
      <c r="F1342" s="131">
        <v>19</v>
      </c>
      <c r="G1342" s="132">
        <v>11</v>
      </c>
      <c r="H1342" s="88" t="s">
        <v>154</v>
      </c>
      <c r="I1342" s="31">
        <v>37</v>
      </c>
      <c r="J1342" s="88" t="s">
        <v>155</v>
      </c>
      <c r="K1342" s="66">
        <v>65</v>
      </c>
      <c r="L1342" s="66" t="s">
        <v>156</v>
      </c>
      <c r="M1342" s="66">
        <v>83</v>
      </c>
      <c r="N134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1342" s="88" t="str">
        <f>CONCATENATE("F","$",Таблица_основная[[#This Row],[Первая строка массива]])</f>
        <v>F$1330</v>
      </c>
      <c r="P1342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42" s="13">
        <f t="shared" si="74"/>
        <v>1330</v>
      </c>
      <c r="R1342" s="13">
        <f>Таблица_основная[[#This Row],[Первая строка массива]]+15</f>
        <v>1345</v>
      </c>
    </row>
    <row r="1343" spans="1:18" x14ac:dyDescent="0.2">
      <c r="A1343" s="85">
        <v>3394</v>
      </c>
      <c r="B1343" s="85"/>
      <c r="C1343" s="86" t="s">
        <v>147</v>
      </c>
      <c r="D1343" s="29" t="s">
        <v>99</v>
      </c>
      <c r="E1343" s="30">
        <v>45292</v>
      </c>
      <c r="F1343" s="131">
        <v>20.9</v>
      </c>
      <c r="G1343" s="132">
        <v>9</v>
      </c>
      <c r="H1343" s="88" t="s">
        <v>154</v>
      </c>
      <c r="I1343" s="31">
        <v>37</v>
      </c>
      <c r="J1343" s="88" t="s">
        <v>155</v>
      </c>
      <c r="K1343" s="66">
        <v>65</v>
      </c>
      <c r="L1343" s="66" t="s">
        <v>156</v>
      </c>
      <c r="M1343" s="66">
        <v>83</v>
      </c>
      <c r="N134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343" s="88" t="str">
        <f>CONCATENATE("F","$",Таблица_основная[[#This Row],[Первая строка массива]])</f>
        <v>F$1330</v>
      </c>
      <c r="P1343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43" s="13">
        <f t="shared" si="74"/>
        <v>1330</v>
      </c>
      <c r="R1343" s="13">
        <f>Таблица_основная[[#This Row],[Первая строка массива]]+15</f>
        <v>1345</v>
      </c>
    </row>
    <row r="1344" spans="1:18" x14ac:dyDescent="0.2">
      <c r="A1344" s="85">
        <v>3395</v>
      </c>
      <c r="B1344" s="85"/>
      <c r="C1344" s="86" t="s">
        <v>148</v>
      </c>
      <c r="D1344" s="29" t="s">
        <v>99</v>
      </c>
      <c r="E1344" s="30">
        <v>45292</v>
      </c>
      <c r="F1344" s="131">
        <v>37.6</v>
      </c>
      <c r="G1344" s="132">
        <v>5</v>
      </c>
      <c r="H1344" s="88" t="s">
        <v>154</v>
      </c>
      <c r="I1344" s="31">
        <v>37</v>
      </c>
      <c r="J1344" s="88" t="s">
        <v>155</v>
      </c>
      <c r="K1344" s="66">
        <v>65</v>
      </c>
      <c r="L1344" s="66" t="s">
        <v>156</v>
      </c>
      <c r="M1344" s="66">
        <v>83</v>
      </c>
      <c r="N134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344" s="88" t="str">
        <f>CONCATENATE("F","$",Таблица_основная[[#This Row],[Первая строка массива]])</f>
        <v>F$1330</v>
      </c>
      <c r="P1344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44" s="13">
        <f t="shared" si="74"/>
        <v>1330</v>
      </c>
      <c r="R1344" s="13">
        <f>Таблица_основная[[#This Row],[Первая строка массива]]+15</f>
        <v>1345</v>
      </c>
    </row>
    <row r="1345" spans="1:18" x14ac:dyDescent="0.2">
      <c r="A1345" s="85">
        <v>3396</v>
      </c>
      <c r="B1345" s="85"/>
      <c r="C1345" s="86" t="s">
        <v>149</v>
      </c>
      <c r="D1345" s="29" t="s">
        <v>99</v>
      </c>
      <c r="E1345" s="30">
        <v>45292</v>
      </c>
      <c r="F1345" s="131">
        <v>11.7</v>
      </c>
      <c r="G1345" s="132">
        <v>16</v>
      </c>
      <c r="H1345" s="88" t="s">
        <v>154</v>
      </c>
      <c r="I1345" s="31">
        <v>37</v>
      </c>
      <c r="J1345" s="88" t="s">
        <v>155</v>
      </c>
      <c r="K1345" s="66">
        <v>65</v>
      </c>
      <c r="L1345" s="66" t="s">
        <v>156</v>
      </c>
      <c r="M1345" s="66">
        <v>83</v>
      </c>
      <c r="N134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16</v>
      </c>
      <c r="O1345" s="88" t="str">
        <f>CONCATENATE("F","$",Таблица_основная[[#This Row],[Первая строка массива]])</f>
        <v>F$1330</v>
      </c>
      <c r="P1345" s="88" t="str">
        <f>CONCATENATE("F","$",Таблица_основная[[#This Row],[Первая строка массива]],":","F","$",Таблица_основная[[#This Row],[Последняя строка моссива]])</f>
        <v>F$1330:F$1345</v>
      </c>
      <c r="Q1345" s="13">
        <f t="shared" si="74"/>
        <v>1330</v>
      </c>
      <c r="R1345" s="13">
        <f>Таблица_основная[[#This Row],[Первая строка массива]]+15</f>
        <v>1345</v>
      </c>
    </row>
    <row r="1346" spans="1:18" x14ac:dyDescent="0.2">
      <c r="A1346" s="85">
        <v>3397</v>
      </c>
      <c r="B1346" s="85"/>
      <c r="C1346" s="86" t="s">
        <v>134</v>
      </c>
      <c r="D1346" s="29" t="s">
        <v>103</v>
      </c>
      <c r="E1346" s="30">
        <v>45292</v>
      </c>
      <c r="F1346" s="135">
        <v>1.5</v>
      </c>
      <c r="G1346" s="132">
        <v>2</v>
      </c>
      <c r="H1346" s="88" t="s">
        <v>154</v>
      </c>
      <c r="I1346" s="78">
        <v>3.8</v>
      </c>
      <c r="J1346" s="88" t="s">
        <v>155</v>
      </c>
      <c r="K1346" s="66">
        <v>17</v>
      </c>
      <c r="L1346" s="66" t="s">
        <v>156</v>
      </c>
      <c r="M1346" s="66">
        <v>22</v>
      </c>
      <c r="N134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2</v>
      </c>
      <c r="O1346" s="88" t="str">
        <f>CONCATENATE("F","$",Таблица_основная[[#This Row],[Первая строка массива]])</f>
        <v>F$1346</v>
      </c>
      <c r="P1346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46" s="93">
        <f>ROW()</f>
        <v>1346</v>
      </c>
      <c r="R1346" s="13">
        <f>Таблица_основная[[#This Row],[Первая строка массива]]+15</f>
        <v>1361</v>
      </c>
    </row>
    <row r="1347" spans="1:18" x14ac:dyDescent="0.2">
      <c r="A1347" s="85">
        <v>3398</v>
      </c>
      <c r="B1347" s="85"/>
      <c r="C1347" s="86" t="s">
        <v>135</v>
      </c>
      <c r="D1347" s="29" t="s">
        <v>103</v>
      </c>
      <c r="E1347" s="30">
        <v>45292</v>
      </c>
      <c r="F1347" s="135">
        <v>1.6</v>
      </c>
      <c r="G1347" s="132">
        <v>1</v>
      </c>
      <c r="H1347" s="88" t="s">
        <v>154</v>
      </c>
      <c r="I1347" s="78">
        <v>3.8</v>
      </c>
      <c r="J1347" s="88" t="s">
        <v>155</v>
      </c>
      <c r="K1347" s="66">
        <v>17</v>
      </c>
      <c r="L1347" s="66" t="s">
        <v>156</v>
      </c>
      <c r="M1347" s="66">
        <v>22</v>
      </c>
      <c r="N134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</v>
      </c>
      <c r="O1347" s="88" t="str">
        <f>CONCATENATE("F","$",Таблица_основная[[#This Row],[Первая строка массива]])</f>
        <v>F$1346</v>
      </c>
      <c r="P1347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47" s="13">
        <f t="shared" si="74"/>
        <v>1346</v>
      </c>
      <c r="R1347" s="13">
        <f>Таблица_основная[[#This Row],[Первая строка массива]]+15</f>
        <v>1361</v>
      </c>
    </row>
    <row r="1348" spans="1:18" x14ac:dyDescent="0.2">
      <c r="A1348" s="85">
        <v>3399</v>
      </c>
      <c r="B1348" s="85"/>
      <c r="C1348" s="86" t="s">
        <v>136</v>
      </c>
      <c r="D1348" s="29" t="s">
        <v>103</v>
      </c>
      <c r="E1348" s="30">
        <v>45292</v>
      </c>
      <c r="F1348" s="135">
        <v>1.1000000000000001</v>
      </c>
      <c r="G1348" s="132">
        <v>5</v>
      </c>
      <c r="H1348" s="88" t="s">
        <v>154</v>
      </c>
      <c r="I1348" s="78">
        <v>3.8</v>
      </c>
      <c r="J1348" s="88" t="s">
        <v>155</v>
      </c>
      <c r="K1348" s="66">
        <v>17</v>
      </c>
      <c r="L1348" s="66" t="s">
        <v>156</v>
      </c>
      <c r="M1348" s="66">
        <v>22</v>
      </c>
      <c r="N134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348" s="88" t="str">
        <f>CONCATENATE("F","$",Таблица_основная[[#This Row],[Первая строка массива]])</f>
        <v>F$1346</v>
      </c>
      <c r="P1348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48" s="13">
        <f t="shared" si="74"/>
        <v>1346</v>
      </c>
      <c r="R1348" s="13">
        <f>Таблица_основная[[#This Row],[Первая строка массива]]+15</f>
        <v>1361</v>
      </c>
    </row>
    <row r="1349" spans="1:18" x14ac:dyDescent="0.2">
      <c r="A1349" s="85">
        <v>3340</v>
      </c>
      <c r="B1349" s="85"/>
      <c r="C1349" s="86" t="s">
        <v>137</v>
      </c>
      <c r="D1349" s="29" t="s">
        <v>103</v>
      </c>
      <c r="E1349" s="30">
        <v>45292</v>
      </c>
      <c r="F1349" s="135">
        <v>1.1000000000000001</v>
      </c>
      <c r="G1349" s="132">
        <v>5</v>
      </c>
      <c r="H1349" s="88" t="s">
        <v>154</v>
      </c>
      <c r="I1349" s="78">
        <v>3.8</v>
      </c>
      <c r="J1349" s="88" t="s">
        <v>155</v>
      </c>
      <c r="K1349" s="66">
        <v>17</v>
      </c>
      <c r="L1349" s="66" t="s">
        <v>156</v>
      </c>
      <c r="M1349" s="66">
        <v>22</v>
      </c>
      <c r="N134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349" s="88" t="str">
        <f>CONCATENATE("F","$",Таблица_основная[[#This Row],[Первая строка массива]])</f>
        <v>F$1346</v>
      </c>
      <c r="P1349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49" s="13">
        <f t="shared" si="74"/>
        <v>1346</v>
      </c>
      <c r="R1349" s="13">
        <f>Таблица_основная[[#This Row],[Первая строка массива]]+15</f>
        <v>1361</v>
      </c>
    </row>
    <row r="1350" spans="1:18" x14ac:dyDescent="0.2">
      <c r="A1350" s="85">
        <v>3341</v>
      </c>
      <c r="B1350" s="85"/>
      <c r="C1350" s="86" t="s">
        <v>138</v>
      </c>
      <c r="D1350" s="29" t="s">
        <v>103</v>
      </c>
      <c r="E1350" s="30">
        <v>45292</v>
      </c>
      <c r="F1350" s="135">
        <v>0.8</v>
      </c>
      <c r="G1350" s="132">
        <v>7</v>
      </c>
      <c r="H1350" s="88" t="s">
        <v>154</v>
      </c>
      <c r="I1350" s="78">
        <v>3.8</v>
      </c>
      <c r="J1350" s="88" t="s">
        <v>155</v>
      </c>
      <c r="K1350" s="66">
        <v>17</v>
      </c>
      <c r="L1350" s="66" t="s">
        <v>156</v>
      </c>
      <c r="M1350" s="66">
        <v>22</v>
      </c>
      <c r="N135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7</v>
      </c>
      <c r="O1350" s="88" t="str">
        <f>CONCATENATE("F","$",Таблица_основная[[#This Row],[Первая строка массива]])</f>
        <v>F$1346</v>
      </c>
      <c r="P1350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50" s="13">
        <f t="shared" si="74"/>
        <v>1346</v>
      </c>
      <c r="R1350" s="13">
        <f>Таблица_основная[[#This Row],[Первая строка массива]]+15</f>
        <v>1361</v>
      </c>
    </row>
    <row r="1351" spans="1:18" x14ac:dyDescent="0.2">
      <c r="A1351" s="85">
        <v>3342</v>
      </c>
      <c r="B1351" s="85"/>
      <c r="C1351" s="86" t="s">
        <v>139</v>
      </c>
      <c r="D1351" s="29" t="s">
        <v>103</v>
      </c>
      <c r="E1351" s="30">
        <v>45292</v>
      </c>
      <c r="F1351" s="135">
        <v>0.9</v>
      </c>
      <c r="G1351" s="132">
        <v>6</v>
      </c>
      <c r="H1351" s="88" t="s">
        <v>154</v>
      </c>
      <c r="I1351" s="78">
        <v>3.8</v>
      </c>
      <c r="J1351" s="88" t="s">
        <v>155</v>
      </c>
      <c r="K1351" s="66">
        <v>17</v>
      </c>
      <c r="L1351" s="66" t="s">
        <v>156</v>
      </c>
      <c r="M1351" s="66">
        <v>22</v>
      </c>
      <c r="N135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6</v>
      </c>
      <c r="O1351" s="88" t="str">
        <f>CONCATENATE("F","$",Таблица_основная[[#This Row],[Первая строка массива]])</f>
        <v>F$1346</v>
      </c>
      <c r="P1351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51" s="13">
        <f t="shared" si="74"/>
        <v>1346</v>
      </c>
      <c r="R1351" s="13">
        <f>Таблица_основная[[#This Row],[Первая строка массива]]+15</f>
        <v>1361</v>
      </c>
    </row>
    <row r="1352" spans="1:18" x14ac:dyDescent="0.2">
      <c r="A1352" s="85">
        <v>3343</v>
      </c>
      <c r="B1352" s="85"/>
      <c r="C1352" s="86" t="s">
        <v>140</v>
      </c>
      <c r="D1352" s="29" t="s">
        <v>103</v>
      </c>
      <c r="E1352" s="30">
        <v>45292</v>
      </c>
      <c r="F1352" s="135">
        <v>1.1000000000000001</v>
      </c>
      <c r="G1352" s="132">
        <v>5</v>
      </c>
      <c r="H1352" s="88" t="s">
        <v>154</v>
      </c>
      <c r="I1352" s="78">
        <v>3.8</v>
      </c>
      <c r="J1352" s="88" t="s">
        <v>155</v>
      </c>
      <c r="K1352" s="66">
        <v>17</v>
      </c>
      <c r="L1352" s="66" t="s">
        <v>156</v>
      </c>
      <c r="M1352" s="66">
        <v>22</v>
      </c>
      <c r="N1352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5</v>
      </c>
      <c r="O1352" s="88" t="str">
        <f>CONCATENATE("F","$",Таблица_основная[[#This Row],[Первая строка массива]])</f>
        <v>F$1346</v>
      </c>
      <c r="P1352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52" s="13">
        <f t="shared" si="74"/>
        <v>1346</v>
      </c>
      <c r="R1352" s="13">
        <f>Таблица_основная[[#This Row],[Первая строка массива]]+15</f>
        <v>1361</v>
      </c>
    </row>
    <row r="1353" spans="1:18" x14ac:dyDescent="0.2">
      <c r="A1353" s="85">
        <v>3344</v>
      </c>
      <c r="B1353" s="85"/>
      <c r="C1353" s="86" t="s">
        <v>141</v>
      </c>
      <c r="D1353" s="29" t="s">
        <v>103</v>
      </c>
      <c r="E1353" s="30">
        <v>45292</v>
      </c>
      <c r="F1353" s="135">
        <v>1.2</v>
      </c>
      <c r="G1353" s="132">
        <v>4</v>
      </c>
      <c r="H1353" s="88" t="s">
        <v>154</v>
      </c>
      <c r="I1353" s="78">
        <v>3.8</v>
      </c>
      <c r="J1353" s="88" t="s">
        <v>155</v>
      </c>
      <c r="K1353" s="66">
        <v>17</v>
      </c>
      <c r="L1353" s="66" t="s">
        <v>156</v>
      </c>
      <c r="M1353" s="66">
        <v>22</v>
      </c>
      <c r="N1353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353" s="88" t="str">
        <f>CONCATENATE("F","$",Таблица_основная[[#This Row],[Первая строка массива]])</f>
        <v>F$1346</v>
      </c>
      <c r="P1353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53" s="13">
        <f t="shared" si="74"/>
        <v>1346</v>
      </c>
      <c r="R1353" s="13">
        <f>Таблица_основная[[#This Row],[Первая строка массива]]+15</f>
        <v>1361</v>
      </c>
    </row>
    <row r="1354" spans="1:18" x14ac:dyDescent="0.2">
      <c r="A1354" s="85">
        <v>3345</v>
      </c>
      <c r="B1354" s="85"/>
      <c r="C1354" s="86" t="s">
        <v>142</v>
      </c>
      <c r="D1354" s="29" t="s">
        <v>103</v>
      </c>
      <c r="E1354" s="30">
        <v>45292</v>
      </c>
      <c r="F1354" s="135">
        <v>0.3</v>
      </c>
      <c r="G1354" s="132">
        <v>11</v>
      </c>
      <c r="H1354" s="88" t="s">
        <v>154</v>
      </c>
      <c r="I1354" s="78">
        <v>3.8</v>
      </c>
      <c r="J1354" s="88" t="s">
        <v>155</v>
      </c>
      <c r="K1354" s="66">
        <v>17</v>
      </c>
      <c r="L1354" s="66" t="s">
        <v>156</v>
      </c>
      <c r="M1354" s="66">
        <v>22</v>
      </c>
      <c r="N1354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1354" s="88" t="str">
        <f>CONCATENATE("F","$",Таблица_основная[[#This Row],[Первая строка массива]])</f>
        <v>F$1346</v>
      </c>
      <c r="P1354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54" s="13">
        <f t="shared" si="74"/>
        <v>1346</v>
      </c>
      <c r="R1354" s="13">
        <f>Таблица_основная[[#This Row],[Первая строка массива]]+15</f>
        <v>1361</v>
      </c>
    </row>
    <row r="1355" spans="1:18" x14ac:dyDescent="0.2">
      <c r="A1355" s="85">
        <v>3346</v>
      </c>
      <c r="B1355" s="85"/>
      <c r="C1355" s="86" t="s">
        <v>143</v>
      </c>
      <c r="D1355" s="29" t="s">
        <v>103</v>
      </c>
      <c r="E1355" s="30">
        <v>45292</v>
      </c>
      <c r="F1355" s="135">
        <v>0.3</v>
      </c>
      <c r="G1355" s="132">
        <v>11</v>
      </c>
      <c r="H1355" s="88" t="s">
        <v>154</v>
      </c>
      <c r="I1355" s="78">
        <v>3.8</v>
      </c>
      <c r="J1355" s="88" t="s">
        <v>155</v>
      </c>
      <c r="K1355" s="66">
        <v>17</v>
      </c>
      <c r="L1355" s="66" t="s">
        <v>156</v>
      </c>
      <c r="M1355" s="66">
        <v>22</v>
      </c>
      <c r="N1355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11</v>
      </c>
      <c r="O1355" s="88" t="str">
        <f>CONCATENATE("F","$",Таблица_основная[[#This Row],[Первая строка массива]])</f>
        <v>F$1346</v>
      </c>
      <c r="P1355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55" s="13">
        <f t="shared" si="74"/>
        <v>1346</v>
      </c>
      <c r="R1355" s="13">
        <f>Таблица_основная[[#This Row],[Первая строка массива]]+15</f>
        <v>1361</v>
      </c>
    </row>
    <row r="1356" spans="1:18" x14ac:dyDescent="0.2">
      <c r="A1356" s="85">
        <v>3347</v>
      </c>
      <c r="B1356" s="85"/>
      <c r="C1356" s="86" t="s">
        <v>144</v>
      </c>
      <c r="D1356" s="29" t="s">
        <v>103</v>
      </c>
      <c r="E1356" s="30">
        <v>45292</v>
      </c>
      <c r="F1356" s="135">
        <v>0.6</v>
      </c>
      <c r="G1356" s="132">
        <v>9</v>
      </c>
      <c r="H1356" s="88" t="s">
        <v>154</v>
      </c>
      <c r="I1356" s="78">
        <v>3.8</v>
      </c>
      <c r="J1356" s="88" t="s">
        <v>155</v>
      </c>
      <c r="K1356" s="66">
        <v>17</v>
      </c>
      <c r="L1356" s="66" t="s">
        <v>156</v>
      </c>
      <c r="M1356" s="66">
        <v>22</v>
      </c>
      <c r="N1356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356" s="88" t="str">
        <f>CONCATENATE("F","$",Таблица_основная[[#This Row],[Первая строка массива]])</f>
        <v>F$1346</v>
      </c>
      <c r="P1356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56" s="13">
        <f t="shared" si="74"/>
        <v>1346</v>
      </c>
      <c r="R1356" s="13">
        <f>Таблица_основная[[#This Row],[Первая строка массива]]+15</f>
        <v>1361</v>
      </c>
    </row>
    <row r="1357" spans="1:18" x14ac:dyDescent="0.2">
      <c r="A1357" s="85">
        <v>3348</v>
      </c>
      <c r="B1357" s="85"/>
      <c r="C1357" s="86" t="s">
        <v>145</v>
      </c>
      <c r="D1357" s="29" t="s">
        <v>103</v>
      </c>
      <c r="E1357" s="30">
        <v>45292</v>
      </c>
      <c r="F1357" s="135">
        <v>0.5</v>
      </c>
      <c r="G1357" s="132">
        <v>10</v>
      </c>
      <c r="H1357" s="88" t="s">
        <v>154</v>
      </c>
      <c r="I1357" s="78">
        <v>3.8</v>
      </c>
      <c r="J1357" s="88" t="s">
        <v>155</v>
      </c>
      <c r="K1357" s="66">
        <v>17</v>
      </c>
      <c r="L1357" s="66" t="s">
        <v>156</v>
      </c>
      <c r="M1357" s="66">
        <v>22</v>
      </c>
      <c r="N1357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10</v>
      </c>
      <c r="O1357" s="88" t="str">
        <f>CONCATENATE("F","$",Таблица_основная[[#This Row],[Первая строка массива]])</f>
        <v>F$1346</v>
      </c>
      <c r="P1357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57" s="13">
        <f t="shared" si="74"/>
        <v>1346</v>
      </c>
      <c r="R1357" s="13">
        <f>Таблица_основная[[#This Row],[Первая строка массива]]+15</f>
        <v>1361</v>
      </c>
    </row>
    <row r="1358" spans="1:18" x14ac:dyDescent="0.2">
      <c r="A1358" s="85">
        <v>3349</v>
      </c>
      <c r="B1358" s="85"/>
      <c r="C1358" s="86" t="s">
        <v>146</v>
      </c>
      <c r="D1358" s="29" t="s">
        <v>103</v>
      </c>
      <c r="E1358" s="30">
        <v>45292</v>
      </c>
      <c r="F1358" s="135">
        <v>1.3</v>
      </c>
      <c r="G1358" s="132">
        <v>3</v>
      </c>
      <c r="H1358" s="88" t="s">
        <v>154</v>
      </c>
      <c r="I1358" s="78">
        <v>3.8</v>
      </c>
      <c r="J1358" s="88" t="s">
        <v>155</v>
      </c>
      <c r="K1358" s="66">
        <v>17</v>
      </c>
      <c r="L1358" s="66" t="s">
        <v>156</v>
      </c>
      <c r="M1358" s="66">
        <v>22</v>
      </c>
      <c r="N1358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3</v>
      </c>
      <c r="O1358" s="88" t="str">
        <f>CONCATENATE("F","$",Таблица_основная[[#This Row],[Первая строка массива]])</f>
        <v>F$1346</v>
      </c>
      <c r="P1358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58" s="13">
        <f t="shared" si="74"/>
        <v>1346</v>
      </c>
      <c r="R1358" s="13">
        <f>Таблица_основная[[#This Row],[Первая строка массива]]+15</f>
        <v>1361</v>
      </c>
    </row>
    <row r="1359" spans="1:18" x14ac:dyDescent="0.2">
      <c r="A1359" s="85">
        <v>3350</v>
      </c>
      <c r="B1359" s="85"/>
      <c r="C1359" s="86" t="s">
        <v>147</v>
      </c>
      <c r="D1359" s="29" t="s">
        <v>103</v>
      </c>
      <c r="E1359" s="30">
        <v>45292</v>
      </c>
      <c r="F1359" s="135">
        <v>1.2</v>
      </c>
      <c r="G1359" s="132">
        <v>4</v>
      </c>
      <c r="H1359" s="88" t="s">
        <v>154</v>
      </c>
      <c r="I1359" s="78">
        <v>3.8</v>
      </c>
      <c r="J1359" s="88" t="s">
        <v>155</v>
      </c>
      <c r="K1359" s="66">
        <v>17</v>
      </c>
      <c r="L1359" s="66" t="s">
        <v>156</v>
      </c>
      <c r="M1359" s="66">
        <v>22</v>
      </c>
      <c r="N1359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4</v>
      </c>
      <c r="O1359" s="88" t="str">
        <f>CONCATENATE("F","$",Таблица_основная[[#This Row],[Первая строка массива]])</f>
        <v>F$1346</v>
      </c>
      <c r="P1359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59" s="13">
        <f t="shared" si="74"/>
        <v>1346</v>
      </c>
      <c r="R1359" s="13">
        <f>Таблица_основная[[#This Row],[Первая строка массива]]+15</f>
        <v>1361</v>
      </c>
    </row>
    <row r="1360" spans="1:18" x14ac:dyDescent="0.2">
      <c r="A1360" s="85">
        <v>3351</v>
      </c>
      <c r="B1360" s="85"/>
      <c r="C1360" s="86" t="s">
        <v>148</v>
      </c>
      <c r="D1360" s="29" t="s">
        <v>103</v>
      </c>
      <c r="E1360" s="30">
        <v>45292</v>
      </c>
      <c r="F1360" s="135">
        <v>0.7</v>
      </c>
      <c r="G1360" s="132">
        <v>8</v>
      </c>
      <c r="H1360" s="88" t="s">
        <v>154</v>
      </c>
      <c r="I1360" s="78">
        <v>3.8</v>
      </c>
      <c r="J1360" s="88" t="s">
        <v>155</v>
      </c>
      <c r="K1360" s="66">
        <v>17</v>
      </c>
      <c r="L1360" s="66" t="s">
        <v>156</v>
      </c>
      <c r="M1360" s="66">
        <v>22</v>
      </c>
      <c r="N1360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8</v>
      </c>
      <c r="O1360" s="88" t="str">
        <f>CONCATENATE("F","$",Таблица_основная[[#This Row],[Первая строка массива]])</f>
        <v>F$1346</v>
      </c>
      <c r="P1360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60" s="13">
        <f t="shared" si="74"/>
        <v>1346</v>
      </c>
      <c r="R1360" s="13">
        <f>Таблица_основная[[#This Row],[Первая строка массива]]+15</f>
        <v>1361</v>
      </c>
    </row>
    <row r="1361" spans="1:18" x14ac:dyDescent="0.2">
      <c r="A1361" s="85">
        <v>3352</v>
      </c>
      <c r="B1361" s="85"/>
      <c r="C1361" s="86" t="s">
        <v>149</v>
      </c>
      <c r="D1361" s="29" t="s">
        <v>103</v>
      </c>
      <c r="E1361" s="30">
        <v>45292</v>
      </c>
      <c r="F1361" s="135">
        <v>0.6</v>
      </c>
      <c r="G1361" s="132">
        <v>9</v>
      </c>
      <c r="H1361" s="88" t="s">
        <v>154</v>
      </c>
      <c r="I1361" s="78">
        <v>3.8</v>
      </c>
      <c r="J1361" s="88" t="s">
        <v>155</v>
      </c>
      <c r="K1361" s="66">
        <v>17</v>
      </c>
      <c r="L1361" s="66" t="s">
        <v>156</v>
      </c>
      <c r="M1361" s="66">
        <v>22</v>
      </c>
      <c r="N1361" s="64">
        <f ca="1">_xlfn.RANK.EQ(Таблица_основная[[#This Row],[Значение]],INDIRECT(Таблица_основная[[#This Row],[Ссылка для массива Рейтинга]]),0)-SUMPRODUCT((Таблица_основная[[#This Row],[Значение]]&lt;INDIRECT(Таблица_основная[[#This Row],[Ссылка для массива Рейтинга]]))*(MATCH(INDIRECT(Таблица_основная[[#This Row],[Ссылка для массива Рейтинга]]),INDIRECT(Таблица_основная[[#This Row],[Ссылка для массива Рейтинга]]),)&lt;&gt;ROW(INDIRECT(Таблица_основная[[#This Row],[Ссылка для массива Рейтинга]]))-ROW(INDIRECT(Таблица_основная[[#This Row],[Ссылка для позиции в рейтинге]]))+1))</f>
        <v>9</v>
      </c>
      <c r="O1361" s="88" t="str">
        <f>CONCATENATE("F","$",Таблица_основная[[#This Row],[Первая строка массива]])</f>
        <v>F$1346</v>
      </c>
      <c r="P1361" s="88" t="str">
        <f>CONCATENATE("F","$",Таблица_основная[[#This Row],[Первая строка массива]],":","F","$",Таблица_основная[[#This Row],[Последняя строка моссива]])</f>
        <v>F$1346:F$1361</v>
      </c>
      <c r="Q1361" s="13">
        <f t="shared" si="74"/>
        <v>1346</v>
      </c>
      <c r="R1361" s="13">
        <f>Таблица_основная[[#This Row],[Первая строка массива]]+15</f>
        <v>1361</v>
      </c>
    </row>
  </sheetData>
  <mergeCells count="6">
    <mergeCell ref="AC8:AE8"/>
    <mergeCell ref="AC3:AE3"/>
    <mergeCell ref="AC4:AE4"/>
    <mergeCell ref="AC5:AE5"/>
    <mergeCell ref="AC6:AE6"/>
    <mergeCell ref="AC7:AE7"/>
  </mergeCell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N402"/>
  <sheetViews>
    <sheetView topLeftCell="A96" zoomScale="110" zoomScaleNormal="110" workbookViewId="0">
      <selection activeCell="C125" sqref="C125"/>
    </sheetView>
  </sheetViews>
  <sheetFormatPr defaultRowHeight="12.75" x14ac:dyDescent="0.2"/>
  <cols>
    <col min="1" max="1" width="15.7109375" bestFit="1" customWidth="1"/>
    <col min="2" max="2" width="21.5703125" customWidth="1"/>
    <col min="3" max="3" width="23.42578125" customWidth="1"/>
    <col min="4" max="4" width="10.28515625" customWidth="1"/>
    <col min="5" max="5" width="34.42578125" customWidth="1"/>
    <col min="6" max="6" width="10.28515625" customWidth="1"/>
    <col min="7" max="12" width="10.7109375" customWidth="1"/>
    <col min="13" max="13" width="31.5703125" customWidth="1"/>
    <col min="14" max="14" width="13.85546875" style="61" customWidth="1"/>
    <col min="15" max="15" width="32.42578125" bestFit="1" customWidth="1"/>
    <col min="16" max="16" width="67.7109375" style="61" bestFit="1" customWidth="1"/>
    <col min="17" max="17" width="10.7109375" style="61" bestFit="1" customWidth="1"/>
    <col min="18" max="18" width="27.85546875" style="61" customWidth="1"/>
    <col min="19" max="19" width="28" style="61" customWidth="1"/>
    <col min="20" max="20" width="36.5703125" style="61" customWidth="1"/>
    <col min="21" max="22" width="10.28515625" customWidth="1"/>
    <col min="23" max="23" width="26.42578125" customWidth="1"/>
    <col min="24" max="24" width="79.85546875" customWidth="1"/>
    <col min="25" max="25" width="29.85546875" customWidth="1"/>
    <col min="26" max="26" width="73.140625" customWidth="1"/>
    <col min="27" max="27" width="26.28515625" customWidth="1"/>
    <col min="28" max="28" width="29" customWidth="1"/>
    <col min="29" max="29" width="33.42578125" customWidth="1"/>
    <col min="30" max="30" width="36.140625" customWidth="1"/>
    <col min="31" max="31" width="28" customWidth="1"/>
    <col min="32" max="32" width="30.7109375" customWidth="1"/>
    <col min="33" max="33" width="30.42578125" customWidth="1"/>
    <col min="34" max="34" width="33.140625" customWidth="1"/>
    <col min="35" max="35" width="35.140625" customWidth="1"/>
    <col min="36" max="36" width="38" customWidth="1"/>
    <col min="37" max="37" width="42.42578125" customWidth="1"/>
    <col min="38" max="38" width="45.140625" customWidth="1"/>
    <col min="39" max="39" width="59.85546875" customWidth="1"/>
    <col min="40" max="40" width="62.5703125" customWidth="1"/>
    <col min="41" max="41" width="31.7109375" customWidth="1"/>
    <col min="42" max="42" width="34.42578125" customWidth="1"/>
    <col min="43" max="43" width="31.5703125" customWidth="1"/>
    <col min="44" max="44" width="34.5703125" customWidth="1"/>
    <col min="45" max="45" width="29.7109375" customWidth="1"/>
    <col min="46" max="46" width="15" customWidth="1"/>
    <col min="47" max="50" width="3.140625" customWidth="1"/>
    <col min="51" max="51" width="15" customWidth="1"/>
    <col min="52" max="52" width="12.140625" customWidth="1"/>
    <col min="53" max="57" width="2.140625" customWidth="1"/>
    <col min="58" max="58" width="3.140625" customWidth="1"/>
    <col min="59" max="59" width="2.140625" customWidth="1"/>
    <col min="60" max="92" width="3.140625" customWidth="1"/>
    <col min="93" max="93" width="15" customWidth="1"/>
    <col min="94" max="94" width="10.28515625" customWidth="1"/>
    <col min="95" max="95" width="68.140625" customWidth="1"/>
    <col min="96" max="96" width="31.7109375" customWidth="1"/>
    <col min="97" max="97" width="10.28515625" customWidth="1"/>
    <col min="98" max="98" width="34.42578125" customWidth="1"/>
    <col min="99" max="99" width="28.28515625" customWidth="1"/>
    <col min="100" max="100" width="10.28515625" customWidth="1"/>
    <col min="101" max="101" width="31" customWidth="1"/>
    <col min="102" max="102" width="12.140625" customWidth="1"/>
    <col min="103" max="108" width="6.140625" customWidth="1"/>
    <col min="109" max="109" width="5.140625" customWidth="1"/>
    <col min="110" max="110" width="6.140625" customWidth="1"/>
    <col min="111" max="111" width="5.140625" customWidth="1"/>
    <col min="112" max="112" width="6.140625" customWidth="1"/>
    <col min="113" max="113" width="5.140625" customWidth="1"/>
    <col min="114" max="114" width="3.140625" customWidth="1"/>
    <col min="115" max="116" width="5.140625" customWidth="1"/>
    <col min="117" max="118" width="6.140625" customWidth="1"/>
    <col min="119" max="120" width="5.140625" customWidth="1"/>
    <col min="121" max="121" width="6.140625" customWidth="1"/>
    <col min="122" max="122" width="5.140625" customWidth="1"/>
    <col min="123" max="123" width="3.140625" customWidth="1"/>
    <col min="124" max="128" width="5.140625" customWidth="1"/>
    <col min="129" max="129" width="6.140625" customWidth="1"/>
    <col min="130" max="130" width="5.140625" customWidth="1"/>
    <col min="131" max="131" width="3.140625" customWidth="1"/>
    <col min="132" max="133" width="6.140625" customWidth="1"/>
    <col min="134" max="137" width="5.140625" customWidth="1"/>
    <col min="138" max="138" width="6.140625" customWidth="1"/>
    <col min="139" max="139" width="3.140625" customWidth="1"/>
    <col min="140" max="141" width="5.140625" customWidth="1"/>
    <col min="142" max="142" width="6.140625" customWidth="1"/>
    <col min="143" max="144" width="5.140625" customWidth="1"/>
    <col min="145" max="146" width="6.140625" customWidth="1"/>
    <col min="147" max="147" width="5.140625" customWidth="1"/>
    <col min="148" max="148" width="6.140625" customWidth="1"/>
    <col min="149" max="149" width="5.140625" customWidth="1"/>
    <col min="150" max="150" width="3.140625" customWidth="1"/>
    <col min="151" max="151" width="5.140625" customWidth="1"/>
    <col min="152" max="152" width="6.140625" customWidth="1"/>
    <col min="153" max="153" width="5.140625" customWidth="1"/>
    <col min="154" max="155" width="6.140625" customWidth="1"/>
    <col min="156" max="156" width="5.140625" customWidth="1"/>
    <col min="157" max="157" width="6.140625" customWidth="1"/>
    <col min="158" max="158" width="5.140625" customWidth="1"/>
    <col min="159" max="159" width="6.140625" customWidth="1"/>
    <col min="160" max="161" width="5.140625" customWidth="1"/>
    <col min="162" max="162" width="3.140625" customWidth="1"/>
    <col min="163" max="164" width="6.140625" customWidth="1"/>
    <col min="165" max="165" width="5.140625" customWidth="1"/>
    <col min="166" max="167" width="6.140625" customWidth="1"/>
    <col min="168" max="169" width="5.140625" customWidth="1"/>
    <col min="170" max="170" width="6.140625" customWidth="1"/>
    <col min="171" max="171" width="3.140625" customWidth="1"/>
    <col min="172" max="173" width="6.140625" customWidth="1"/>
    <col min="174" max="174" width="5.140625" customWidth="1"/>
    <col min="175" max="175" width="6.140625" customWidth="1"/>
    <col min="176" max="177" width="5.140625" customWidth="1"/>
    <col min="178" max="178" width="3.140625" customWidth="1"/>
    <col min="179" max="179" width="6.140625" customWidth="1"/>
    <col min="180" max="180" width="5.140625" customWidth="1"/>
    <col min="181" max="181" width="6.140625" customWidth="1"/>
    <col min="182" max="184" width="5.140625" customWidth="1"/>
    <col min="185" max="187" width="6.140625" customWidth="1"/>
    <col min="188" max="188" width="3.140625" customWidth="1"/>
    <col min="189" max="189" width="6.140625" customWidth="1"/>
    <col min="190" max="190" width="5.140625" customWidth="1"/>
    <col min="191" max="194" width="6.140625" customWidth="1"/>
    <col min="195" max="195" width="3.140625" customWidth="1"/>
    <col min="196" max="198" width="6.140625" customWidth="1"/>
    <col min="199" max="199" width="5.140625" customWidth="1"/>
    <col min="200" max="200" width="3.140625" customWidth="1"/>
    <col min="201" max="201" width="6.140625" customWidth="1"/>
    <col min="202" max="202" width="5.140625" customWidth="1"/>
    <col min="203" max="205" width="6.140625" customWidth="1"/>
    <col min="206" max="206" width="3.140625" customWidth="1"/>
    <col min="207" max="208" width="6.140625" customWidth="1"/>
    <col min="209" max="209" width="5.140625" customWidth="1"/>
    <col min="210" max="210" width="6.140625" customWidth="1"/>
    <col min="211" max="211" width="3.140625" customWidth="1"/>
    <col min="212" max="214" width="6.140625" customWidth="1"/>
    <col min="215" max="215" width="5.140625" customWidth="1"/>
    <col min="216" max="216" width="6.140625" customWidth="1"/>
    <col min="217" max="217" width="3.140625" customWidth="1"/>
    <col min="218" max="224" width="6.140625" customWidth="1"/>
    <col min="225" max="225" width="3.140625" customWidth="1"/>
    <col min="226" max="226" width="5.140625" customWidth="1"/>
    <col min="227" max="227" width="3.140625" customWidth="1"/>
    <col min="228" max="233" width="6.140625" customWidth="1"/>
    <col min="234" max="234" width="3.140625" customWidth="1"/>
    <col min="235" max="236" width="6.140625" customWidth="1"/>
    <col min="237" max="237" width="3.140625" customWidth="1"/>
    <col min="238" max="240" width="6.140625" customWidth="1"/>
    <col min="241" max="241" width="3.140625" customWidth="1"/>
    <col min="242" max="242" width="5.140625" customWidth="1"/>
    <col min="243" max="251" width="6.140625" customWidth="1"/>
    <col min="252" max="252" width="3.140625" customWidth="1"/>
    <col min="253" max="254" width="6.140625" customWidth="1"/>
    <col min="255" max="255" width="5.140625" customWidth="1"/>
    <col min="256" max="256" width="6.140625" customWidth="1"/>
    <col min="257" max="257" width="5.140625" customWidth="1"/>
    <col min="258" max="260" width="6.140625" customWidth="1"/>
    <col min="261" max="261" width="3.140625" customWidth="1"/>
    <col min="262" max="266" width="6.140625" customWidth="1"/>
    <col min="267" max="267" width="3.140625" customWidth="1"/>
    <col min="268" max="274" width="6.140625" customWidth="1"/>
    <col min="275" max="275" width="3.140625" customWidth="1"/>
    <col min="276" max="276" width="5.140625" customWidth="1"/>
    <col min="277" max="283" width="6.140625" customWidth="1"/>
    <col min="284" max="284" width="3.140625" customWidth="1"/>
    <col min="285" max="285" width="6.140625" customWidth="1"/>
    <col min="286" max="286" width="5.140625" customWidth="1"/>
    <col min="287" max="288" width="6.140625" customWidth="1"/>
    <col min="289" max="289" width="3.140625" customWidth="1"/>
    <col min="290" max="290" width="5.140625" customWidth="1"/>
    <col min="291" max="294" width="6.140625" customWidth="1"/>
    <col min="295" max="295" width="3.140625" customWidth="1"/>
    <col min="296" max="299" width="6.140625" customWidth="1"/>
    <col min="300" max="300" width="3.140625" customWidth="1"/>
    <col min="301" max="305" width="6.140625" customWidth="1"/>
    <col min="306" max="306" width="3.140625" customWidth="1"/>
    <col min="307" max="310" width="6.140625" customWidth="1"/>
    <col min="311" max="311" width="3.140625" customWidth="1"/>
    <col min="312" max="312" width="5.140625" customWidth="1"/>
    <col min="313" max="317" width="6.140625" customWidth="1"/>
    <col min="318" max="318" width="3.140625" customWidth="1"/>
    <col min="319" max="322" width="6.140625" customWidth="1"/>
    <col min="323" max="323" width="3.140625" customWidth="1"/>
    <col min="324" max="325" width="6.140625" customWidth="1"/>
    <col min="326" max="326" width="3.140625" customWidth="1"/>
    <col min="327" max="327" width="5.140625" customWidth="1"/>
    <col min="328" max="330" width="6.140625" customWidth="1"/>
    <col min="331" max="331" width="3.140625" customWidth="1"/>
    <col min="332" max="332" width="6.140625" customWidth="1"/>
    <col min="333" max="333" width="5.140625" customWidth="1"/>
    <col min="334" max="334" width="6.140625" customWidth="1"/>
    <col min="335" max="335" width="5.140625" customWidth="1"/>
    <col min="336" max="337" width="6.140625" customWidth="1"/>
    <col min="338" max="338" width="3.140625" customWidth="1"/>
    <col min="339" max="340" width="6.140625" customWidth="1"/>
    <col min="341" max="341" width="5.140625" customWidth="1"/>
    <col min="342" max="342" width="6.140625" customWidth="1"/>
    <col min="343" max="343" width="5.140625" customWidth="1"/>
    <col min="344" max="344" width="6.140625" customWidth="1"/>
    <col min="345" max="345" width="5.140625" customWidth="1"/>
    <col min="346" max="346" width="6.140625" customWidth="1"/>
    <col min="347" max="347" width="3.140625" customWidth="1"/>
    <col min="348" max="350" width="6.140625" customWidth="1"/>
    <col min="351" max="351" width="5.140625" customWidth="1"/>
    <col min="352" max="354" width="6.140625" customWidth="1"/>
    <col min="355" max="355" width="3.140625" customWidth="1"/>
    <col min="356" max="357" width="6.140625" customWidth="1"/>
    <col min="358" max="358" width="3.140625" customWidth="1"/>
    <col min="359" max="359" width="6.140625" customWidth="1"/>
    <col min="360" max="360" width="5.140625" customWidth="1"/>
    <col min="361" max="361" width="3.140625" customWidth="1"/>
    <col min="362" max="365" width="6.140625" customWidth="1"/>
    <col min="366" max="366" width="3.140625" customWidth="1"/>
    <col min="367" max="370" width="6.140625" customWidth="1"/>
    <col min="371" max="371" width="5.140625" customWidth="1"/>
    <col min="372" max="372" width="3.140625" customWidth="1"/>
    <col min="373" max="375" width="6.140625" customWidth="1"/>
    <col min="376" max="376" width="3.140625" customWidth="1"/>
    <col min="377" max="382" width="6.140625" customWidth="1"/>
    <col min="383" max="383" width="3.140625" customWidth="1"/>
    <col min="384" max="385" width="6.140625" customWidth="1"/>
    <col min="386" max="386" width="5.140625" customWidth="1"/>
    <col min="387" max="387" width="6.140625" customWidth="1"/>
    <col min="388" max="388" width="3.140625" customWidth="1"/>
    <col min="389" max="391" width="6.140625" customWidth="1"/>
    <col min="392" max="392" width="5.140625" customWidth="1"/>
    <col min="393" max="393" width="6.140625" customWidth="1"/>
    <col min="394" max="394" width="3.140625" customWidth="1"/>
    <col min="395" max="397" width="6.140625" customWidth="1"/>
    <col min="398" max="398" width="5.140625" customWidth="1"/>
    <col min="399" max="401" width="6.140625" customWidth="1"/>
    <col min="402" max="402" width="3.140625" customWidth="1"/>
    <col min="403" max="405" width="6.140625" customWidth="1"/>
    <col min="406" max="406" width="3.140625" customWidth="1"/>
    <col min="407" max="409" width="6.140625" customWidth="1"/>
    <col min="410" max="410" width="5.140625" customWidth="1"/>
    <col min="411" max="411" width="6.140625" customWidth="1"/>
    <col min="412" max="412" width="5.140625" customWidth="1"/>
    <col min="413" max="413" width="3.140625" customWidth="1"/>
    <col min="414" max="415" width="6.140625" customWidth="1"/>
    <col min="416" max="416" width="3.140625" customWidth="1"/>
    <col min="417" max="419" width="6.140625" customWidth="1"/>
    <col min="420" max="420" width="3.140625" customWidth="1"/>
    <col min="421" max="423" width="5.140625" customWidth="1"/>
    <col min="424" max="424" width="3.140625" customWidth="1"/>
    <col min="425" max="430" width="6.140625" customWidth="1"/>
    <col min="431" max="431" width="3.140625" customWidth="1"/>
    <col min="432" max="432" width="6.140625" customWidth="1"/>
    <col min="433" max="433" width="5.140625" customWidth="1"/>
    <col min="434" max="434" width="6.140625" customWidth="1"/>
    <col min="435" max="435" width="3.140625" customWidth="1"/>
    <col min="436" max="442" width="6.140625" customWidth="1"/>
    <col min="443" max="443" width="3.140625" customWidth="1"/>
    <col min="444" max="446" width="6.140625" customWidth="1"/>
    <col min="447" max="447" width="3.140625" customWidth="1"/>
    <col min="448" max="449" width="6.140625" customWidth="1"/>
    <col min="450" max="450" width="3.140625" customWidth="1"/>
    <col min="451" max="452" width="6.140625" customWidth="1"/>
    <col min="453" max="453" width="5.140625" customWidth="1"/>
    <col min="454" max="454" width="6.140625" customWidth="1"/>
    <col min="455" max="455" width="3.140625" customWidth="1"/>
    <col min="456" max="457" width="6.140625" customWidth="1"/>
    <col min="458" max="458" width="5.140625" customWidth="1"/>
    <col min="459" max="460" width="6.140625" customWidth="1"/>
    <col min="461" max="461" width="3.140625" customWidth="1"/>
    <col min="462" max="465" width="6.140625" customWidth="1"/>
    <col min="466" max="466" width="3.140625" customWidth="1"/>
    <col min="467" max="467" width="6.140625" customWidth="1"/>
    <col min="468" max="468" width="5.140625" customWidth="1"/>
    <col min="469" max="470" width="6.140625" customWidth="1"/>
    <col min="471" max="471" width="3.140625" customWidth="1"/>
    <col min="472" max="475" width="6.140625" customWidth="1"/>
    <col min="476" max="476" width="3.140625" customWidth="1"/>
    <col min="477" max="478" width="6.140625" customWidth="1"/>
    <col min="479" max="479" width="3.140625" customWidth="1"/>
    <col min="480" max="484" width="6.140625" customWidth="1"/>
    <col min="485" max="485" width="3.140625" customWidth="1"/>
    <col min="486" max="490" width="6.140625" customWidth="1"/>
    <col min="491" max="491" width="5.140625" customWidth="1"/>
    <col min="492" max="492" width="3.140625" customWidth="1"/>
    <col min="493" max="496" width="6.140625" customWidth="1"/>
    <col min="497" max="497" width="3.140625" customWidth="1"/>
    <col min="498" max="503" width="6.140625" customWidth="1"/>
    <col min="504" max="504" width="3.140625" customWidth="1"/>
    <col min="505" max="505" width="5.140625" customWidth="1"/>
    <col min="506" max="507" width="6.140625" customWidth="1"/>
    <col min="508" max="508" width="5.140625" customWidth="1"/>
    <col min="509" max="509" width="3.140625" customWidth="1"/>
    <col min="510" max="510" width="6.140625" customWidth="1"/>
    <col min="511" max="511" width="5.140625" customWidth="1"/>
    <col min="512" max="512" width="6.140625" customWidth="1"/>
    <col min="513" max="513" width="5.140625" customWidth="1"/>
    <col min="514" max="514" width="3.140625" customWidth="1"/>
    <col min="515" max="520" width="6.140625" customWidth="1"/>
    <col min="521" max="521" width="3.140625" customWidth="1"/>
    <col min="522" max="526" width="6.140625" customWidth="1"/>
    <col min="527" max="527" width="3.140625" customWidth="1"/>
    <col min="528" max="530" width="6.140625" customWidth="1"/>
    <col min="531" max="531" width="3.140625" customWidth="1"/>
    <col min="532" max="532" width="5.140625" customWidth="1"/>
    <col min="533" max="533" width="6.140625" customWidth="1"/>
    <col min="534" max="534" width="3.140625" customWidth="1"/>
    <col min="535" max="540" width="6.140625" customWidth="1"/>
    <col min="541" max="541" width="3.140625" customWidth="1"/>
    <col min="542" max="545" width="6.140625" customWidth="1"/>
    <col min="546" max="546" width="3.140625" customWidth="1"/>
    <col min="547" max="554" width="6.140625" customWidth="1"/>
    <col min="555" max="555" width="3.140625" customWidth="1"/>
    <col min="556" max="557" width="6.140625" customWidth="1"/>
    <col min="558" max="558" width="3.140625" customWidth="1"/>
    <col min="559" max="565" width="6.140625" customWidth="1"/>
    <col min="566" max="566" width="3.140625" customWidth="1"/>
    <col min="567" max="570" width="6.140625" customWidth="1"/>
    <col min="571" max="571" width="3.140625" customWidth="1"/>
    <col min="572" max="573" width="6.140625" customWidth="1"/>
    <col min="574" max="574" width="5.140625" customWidth="1"/>
    <col min="575" max="575" width="6.140625" customWidth="1"/>
    <col min="576" max="576" width="3.140625" customWidth="1"/>
    <col min="577" max="578" width="5.140625" customWidth="1"/>
    <col min="579" max="579" width="6.140625" customWidth="1"/>
    <col min="580" max="580" width="3.140625" customWidth="1"/>
    <col min="581" max="584" width="6.140625" customWidth="1"/>
    <col min="585" max="585" width="5.140625" customWidth="1"/>
    <col min="586" max="586" width="3.140625" customWidth="1"/>
    <col min="587" max="591" width="6.140625" customWidth="1"/>
    <col min="592" max="592" width="3.140625" customWidth="1"/>
    <col min="593" max="595" width="6.140625" customWidth="1"/>
    <col min="596" max="596" width="5.140625" customWidth="1"/>
    <col min="597" max="599" width="6.140625" customWidth="1"/>
    <col min="600" max="600" width="3.140625" customWidth="1"/>
    <col min="601" max="601" width="6.140625" customWidth="1"/>
    <col min="602" max="602" width="5.140625" customWidth="1"/>
    <col min="603" max="604" width="6.140625" customWidth="1"/>
    <col min="605" max="605" width="3.140625" customWidth="1"/>
    <col min="606" max="608" width="6.140625" customWidth="1"/>
    <col min="609" max="609" width="3.140625" customWidth="1"/>
    <col min="610" max="611" width="6.140625" customWidth="1"/>
    <col min="612" max="612" width="3.140625" customWidth="1"/>
    <col min="613" max="617" width="6.140625" customWidth="1"/>
    <col min="618" max="618" width="3.140625" customWidth="1"/>
    <col min="619" max="621" width="6.140625" customWidth="1"/>
    <col min="622" max="622" width="3.140625" customWidth="1"/>
    <col min="623" max="625" width="6.140625" customWidth="1"/>
    <col min="626" max="939" width="4.140625" customWidth="1"/>
    <col min="940" max="1473" width="5.140625" customWidth="1"/>
    <col min="1474" max="1507" width="6.140625" customWidth="1"/>
    <col min="1508" max="1529" width="7.140625" customWidth="1"/>
    <col min="1530" max="1530" width="12.140625" bestFit="1" customWidth="1"/>
  </cols>
  <sheetData>
    <row r="1" spans="1:40" x14ac:dyDescent="0.2">
      <c r="A1" s="22"/>
      <c r="B1" s="13" t="s">
        <v>157</v>
      </c>
    </row>
    <row r="2" spans="1:40" x14ac:dyDescent="0.2">
      <c r="B2" s="1" t="s">
        <v>43</v>
      </c>
      <c r="C2" s="142" t="s">
        <v>67</v>
      </c>
    </row>
    <row r="3" spans="1:40" x14ac:dyDescent="0.2">
      <c r="I3" s="4"/>
      <c r="N3" s="13" t="s">
        <v>124</v>
      </c>
      <c r="O3" s="63" t="s">
        <v>125</v>
      </c>
      <c r="P3" s="63"/>
      <c r="Q3" s="63"/>
      <c r="R3" s="63"/>
      <c r="S3" s="63"/>
      <c r="T3" s="63"/>
      <c r="U3" s="13" t="s">
        <v>126</v>
      </c>
    </row>
    <row r="4" spans="1:40" x14ac:dyDescent="0.2">
      <c r="B4" s="1" t="s">
        <v>46</v>
      </c>
      <c r="C4" s="1" t="s">
        <v>47</v>
      </c>
      <c r="N4"/>
      <c r="P4"/>
      <c r="Q4"/>
    </row>
    <row r="5" spans="1:40" x14ac:dyDescent="0.2">
      <c r="B5" s="1" t="s">
        <v>45</v>
      </c>
      <c r="C5" s="2">
        <v>45108</v>
      </c>
      <c r="D5" s="2">
        <v>45292</v>
      </c>
      <c r="N5"/>
      <c r="O5" t="str">
        <f>CONCATENATE("среднее по области на ",TEXT(C27,"ДД.ММ.ГГГГ"))</f>
        <v>среднее по области на 01.07.2023</v>
      </c>
      <c r="P5" t="str">
        <f>CONCATENATE("среднее по области на ",TEXT(IF(D27&gt;0,D27," "),"ДД.ММ.ГГГГ"))</f>
        <v>среднее по области на 01.01.2024</v>
      </c>
      <c r="Q5" s="2">
        <f>C5</f>
        <v>45108</v>
      </c>
      <c r="R5" s="2">
        <f>IF(D5&gt;0,D5," ")</f>
        <v>45292</v>
      </c>
      <c r="S5" s="61" t="str">
        <f>CONCATENATE("среднее по РФ на ",TEXT(C49,"ДД.ММ.ГГГГ"))</f>
        <v>среднее по РФ на 01.07.2023</v>
      </c>
      <c r="T5" s="61" t="str">
        <f>CONCATENATE("среднее по РФ на ",TEXT(IF(D49&gt;0,D49," "),"ДД.ММ.ГГГГ"))</f>
        <v>среднее по РФ на 01.01.2024</v>
      </c>
      <c r="U5" t="str">
        <f>CONCATENATE("среднее по области на ",TEXT(C27,"ДД.ММ.ГГГГ"))</f>
        <v>среднее по области на 01.07.2023</v>
      </c>
      <c r="V5" t="str">
        <f>CONCATENATE("среднее по области на ",TEXT(IF(D27&gt;0,D27," "),"ДД.ММ.ГГГГ"))</f>
        <v>среднее по области на 01.01.2024</v>
      </c>
      <c r="W5" s="2">
        <f>C5</f>
        <v>45108</v>
      </c>
      <c r="X5" s="2">
        <f>IF(D5&gt;0,D5," ")</f>
        <v>45292</v>
      </c>
      <c r="Y5" t="str">
        <f>CONCATENATE("среднее по РФ на ",TEXT(C49,"ДД.ММ.ГГГГ"))</f>
        <v>среднее по РФ на 01.07.2023</v>
      </c>
      <c r="Z5" t="str">
        <f>CONCATENATE("среднее по РФ на ",TEXT(IF(D49&gt;0,D49," "),"ДД.ММ.ГГГГ"))</f>
        <v>среднее по РФ на 01.01.2024</v>
      </c>
    </row>
    <row r="6" spans="1:40" x14ac:dyDescent="0.2">
      <c r="B6" s="3" t="s">
        <v>137</v>
      </c>
      <c r="C6" s="143">
        <v>1</v>
      </c>
      <c r="D6" s="143">
        <v>1</v>
      </c>
      <c r="N6"/>
      <c r="O6">
        <f>C28</f>
        <v>2.8</v>
      </c>
      <c r="P6">
        <f>IF(D28&gt;0,D28," ")</f>
        <v>3</v>
      </c>
      <c r="Q6">
        <f>C6</f>
        <v>1</v>
      </c>
      <c r="R6" s="81">
        <f>IF(D6&gt;0,D6," ")</f>
        <v>1</v>
      </c>
      <c r="S6" s="81">
        <f>C50</f>
        <v>11</v>
      </c>
      <c r="T6" s="81">
        <f>IF(D50&gt;0,D50," ")</f>
        <v>11</v>
      </c>
      <c r="U6" s="81">
        <f>IF(C28&gt;100,100,C28)</f>
        <v>2.8</v>
      </c>
      <c r="V6" s="81">
        <f>IF(D28&gt;100,100,D28)</f>
        <v>3</v>
      </c>
      <c r="W6" s="81">
        <f>IF(C6&gt;100,100,C6)</f>
        <v>1</v>
      </c>
      <c r="X6" s="81">
        <f>IF(D6&gt;100,100,D6)</f>
        <v>1</v>
      </c>
      <c r="Y6" s="81">
        <f>IF(C50&gt;100,100,C50)</f>
        <v>11</v>
      </c>
      <c r="Z6" s="81">
        <f>IF(D50&gt;100,100,D50)</f>
        <v>11</v>
      </c>
      <c r="AC6" s="44"/>
      <c r="AD6" s="2"/>
      <c r="AE6" s="2"/>
      <c r="AF6" s="46"/>
      <c r="AG6" s="46"/>
      <c r="AI6" s="13"/>
      <c r="AJ6" s="13"/>
      <c r="AK6" s="2"/>
      <c r="AL6" s="2"/>
      <c r="AM6" s="13"/>
      <c r="AN6" s="13"/>
    </row>
    <row r="7" spans="1:40" x14ac:dyDescent="0.2">
      <c r="B7" s="3" t="s">
        <v>138</v>
      </c>
      <c r="C7" s="143">
        <v>2</v>
      </c>
      <c r="D7" s="143">
        <v>3</v>
      </c>
      <c r="N7"/>
      <c r="O7" s="115">
        <f t="shared" ref="O7:O21" si="0">C29</f>
        <v>2.8</v>
      </c>
      <c r="P7" s="115">
        <f t="shared" ref="P7:P21" si="1">IF(D29&gt;0,D29," ")</f>
        <v>3</v>
      </c>
      <c r="Q7" s="115">
        <f t="shared" ref="Q7:Q21" si="2">C7</f>
        <v>2</v>
      </c>
      <c r="R7" s="115">
        <f t="shared" ref="R7:R21" si="3">IF(D7&gt;0,D7," ")</f>
        <v>3</v>
      </c>
      <c r="S7" s="115">
        <f t="shared" ref="S7:S21" si="4">C51</f>
        <v>11</v>
      </c>
      <c r="T7" s="115">
        <f t="shared" ref="T7:T21" si="5">IF(D51&gt;0,D51," ")</f>
        <v>11</v>
      </c>
      <c r="U7" s="115">
        <f t="shared" ref="U7:V7" si="6">IF(C29&gt;100,100,C29)</f>
        <v>2.8</v>
      </c>
      <c r="V7" s="115">
        <f t="shared" si="6"/>
        <v>3</v>
      </c>
      <c r="W7" s="115">
        <f t="shared" ref="W7:W21" si="7">IF(C7&gt;100,100,C7)</f>
        <v>2</v>
      </c>
      <c r="X7" s="115">
        <f t="shared" ref="X7:X21" si="8">IF(D7&gt;100,100,D7)</f>
        <v>3</v>
      </c>
      <c r="Y7" s="115">
        <f t="shared" ref="Y7:Z7" si="9">IF(C51&gt;100,100,C51)</f>
        <v>11</v>
      </c>
      <c r="Z7" s="115">
        <f t="shared" si="9"/>
        <v>11</v>
      </c>
      <c r="AA7" s="115">
        <f>IF(G7&gt;100,100,G7)</f>
        <v>0</v>
      </c>
      <c r="AB7" s="115">
        <f>IF(F51&gt;100,100,F51)</f>
        <v>0</v>
      </c>
      <c r="AC7" s="115">
        <f>IF(G51&gt;100,100,G51)</f>
        <v>0</v>
      </c>
      <c r="AD7" s="43"/>
      <c r="AE7" s="43"/>
      <c r="AF7" s="43"/>
      <c r="AG7" s="46"/>
      <c r="AI7" s="61"/>
      <c r="AJ7" s="61"/>
      <c r="AK7" s="61"/>
      <c r="AL7" s="61"/>
      <c r="AM7" s="61"/>
      <c r="AN7" s="61"/>
    </row>
    <row r="8" spans="1:40" x14ac:dyDescent="0.2">
      <c r="B8" s="3" t="s">
        <v>139</v>
      </c>
      <c r="C8" s="143">
        <v>2</v>
      </c>
      <c r="D8" s="143">
        <v>2</v>
      </c>
      <c r="N8"/>
      <c r="O8" s="115">
        <f t="shared" si="0"/>
        <v>2.8</v>
      </c>
      <c r="P8" s="115">
        <f t="shared" si="1"/>
        <v>3</v>
      </c>
      <c r="Q8" s="115">
        <f t="shared" si="2"/>
        <v>2</v>
      </c>
      <c r="R8" s="115">
        <f t="shared" si="3"/>
        <v>2</v>
      </c>
      <c r="S8" s="115">
        <f t="shared" si="4"/>
        <v>11</v>
      </c>
      <c r="T8" s="115">
        <f t="shared" si="5"/>
        <v>11</v>
      </c>
      <c r="U8" s="115">
        <f t="shared" ref="U8:V8" si="10">IF(C30&gt;100,100,C30)</f>
        <v>2.8</v>
      </c>
      <c r="V8" s="115">
        <f t="shared" si="10"/>
        <v>3</v>
      </c>
      <c r="W8" s="115">
        <f t="shared" si="7"/>
        <v>2</v>
      </c>
      <c r="X8" s="115">
        <f t="shared" si="8"/>
        <v>2</v>
      </c>
      <c r="Y8" s="115">
        <f t="shared" ref="Y8:Z8" si="11">IF(C52&gt;100,100,C52)</f>
        <v>11</v>
      </c>
      <c r="Z8" s="115">
        <f t="shared" si="11"/>
        <v>11</v>
      </c>
      <c r="AA8" s="61"/>
      <c r="AB8" s="43"/>
      <c r="AC8" s="43"/>
      <c r="AD8" s="43"/>
      <c r="AE8" s="43"/>
      <c r="AF8" s="46"/>
      <c r="AG8" s="46"/>
      <c r="AH8" s="44"/>
      <c r="AI8" s="61"/>
      <c r="AJ8" s="61"/>
      <c r="AK8" s="61"/>
      <c r="AL8" s="61"/>
      <c r="AM8" s="61"/>
      <c r="AN8" s="61"/>
    </row>
    <row r="9" spans="1:40" x14ac:dyDescent="0.2">
      <c r="B9" s="3" t="s">
        <v>140</v>
      </c>
      <c r="C9" s="143">
        <v>1</v>
      </c>
      <c r="D9" s="143">
        <v>1</v>
      </c>
      <c r="N9"/>
      <c r="O9" s="115">
        <f t="shared" si="0"/>
        <v>2.8</v>
      </c>
      <c r="P9" s="115">
        <f t="shared" si="1"/>
        <v>3</v>
      </c>
      <c r="Q9" s="115">
        <f t="shared" si="2"/>
        <v>1</v>
      </c>
      <c r="R9" s="115">
        <f t="shared" si="3"/>
        <v>1</v>
      </c>
      <c r="S9" s="115">
        <f t="shared" si="4"/>
        <v>11</v>
      </c>
      <c r="T9" s="115">
        <f t="shared" si="5"/>
        <v>11</v>
      </c>
      <c r="U9" s="115">
        <f t="shared" ref="U9:V9" si="12">IF(C31&gt;100,100,C31)</f>
        <v>2.8</v>
      </c>
      <c r="V9" s="115">
        <f t="shared" si="12"/>
        <v>3</v>
      </c>
      <c r="W9" s="115">
        <f t="shared" si="7"/>
        <v>1</v>
      </c>
      <c r="X9" s="115">
        <f t="shared" si="8"/>
        <v>1</v>
      </c>
      <c r="Y9" s="115">
        <f t="shared" ref="Y9:Z9" si="13">IF(C53&gt;100,100,C53)</f>
        <v>11</v>
      </c>
      <c r="Z9" s="115">
        <f t="shared" si="13"/>
        <v>11</v>
      </c>
      <c r="AA9" s="61"/>
      <c r="AB9" s="43"/>
      <c r="AC9" s="43"/>
      <c r="AD9" s="43"/>
      <c r="AE9" s="43"/>
      <c r="AF9" s="46"/>
      <c r="AG9" s="46"/>
      <c r="AH9" s="44"/>
      <c r="AI9" s="61"/>
      <c r="AJ9" s="61"/>
      <c r="AK9" s="61"/>
      <c r="AL9" s="61"/>
      <c r="AM9" s="61"/>
      <c r="AN9" s="61"/>
    </row>
    <row r="10" spans="1:40" x14ac:dyDescent="0.2">
      <c r="B10" s="3" t="s">
        <v>135</v>
      </c>
      <c r="C10" s="143">
        <v>9</v>
      </c>
      <c r="D10" s="143">
        <v>10</v>
      </c>
      <c r="N10"/>
      <c r="O10" s="115">
        <f t="shared" si="0"/>
        <v>2.8</v>
      </c>
      <c r="P10" s="115">
        <f t="shared" si="1"/>
        <v>3</v>
      </c>
      <c r="Q10" s="115">
        <f t="shared" si="2"/>
        <v>9</v>
      </c>
      <c r="R10" s="115">
        <f t="shared" si="3"/>
        <v>10</v>
      </c>
      <c r="S10" s="115">
        <f t="shared" si="4"/>
        <v>11</v>
      </c>
      <c r="T10" s="115">
        <f t="shared" si="5"/>
        <v>11</v>
      </c>
      <c r="U10" s="115">
        <f t="shared" ref="U10:V10" si="14">IF(C32&gt;100,100,C32)</f>
        <v>2.8</v>
      </c>
      <c r="V10" s="115">
        <f t="shared" si="14"/>
        <v>3</v>
      </c>
      <c r="W10" s="115">
        <f t="shared" si="7"/>
        <v>9</v>
      </c>
      <c r="X10" s="115">
        <f t="shared" si="8"/>
        <v>10</v>
      </c>
      <c r="Y10" s="115">
        <f t="shared" ref="Y10:Z10" si="15">IF(C54&gt;100,100,C54)</f>
        <v>11</v>
      </c>
      <c r="Z10" s="115">
        <f t="shared" si="15"/>
        <v>11</v>
      </c>
      <c r="AA10" s="61"/>
      <c r="AB10" s="43"/>
      <c r="AC10" s="43"/>
      <c r="AD10" s="43"/>
      <c r="AE10" s="43"/>
      <c r="AF10" s="46"/>
      <c r="AG10" s="46"/>
      <c r="AH10" s="44"/>
      <c r="AI10" s="61"/>
      <c r="AJ10" s="61"/>
      <c r="AK10" s="61"/>
      <c r="AL10" s="61"/>
      <c r="AM10" s="61"/>
      <c r="AN10" s="61"/>
    </row>
    <row r="11" spans="1:40" x14ac:dyDescent="0.2">
      <c r="B11" s="3" t="s">
        <v>134</v>
      </c>
      <c r="C11" s="143">
        <v>14</v>
      </c>
      <c r="D11" s="143">
        <v>16</v>
      </c>
      <c r="N11"/>
      <c r="O11" s="115">
        <f t="shared" si="0"/>
        <v>2.8</v>
      </c>
      <c r="P11" s="115">
        <f t="shared" si="1"/>
        <v>3</v>
      </c>
      <c r="Q11" s="115">
        <f t="shared" si="2"/>
        <v>14</v>
      </c>
      <c r="R11" s="115">
        <f t="shared" si="3"/>
        <v>16</v>
      </c>
      <c r="S11" s="115">
        <f t="shared" si="4"/>
        <v>11</v>
      </c>
      <c r="T11" s="115">
        <f t="shared" si="5"/>
        <v>11</v>
      </c>
      <c r="U11" s="115">
        <f t="shared" ref="U11:V11" si="16">IF(C33&gt;100,100,C33)</f>
        <v>2.8</v>
      </c>
      <c r="V11" s="115">
        <f t="shared" si="16"/>
        <v>3</v>
      </c>
      <c r="W11" s="115">
        <f t="shared" si="7"/>
        <v>14</v>
      </c>
      <c r="X11" s="115">
        <f t="shared" si="8"/>
        <v>16</v>
      </c>
      <c r="Y11" s="115">
        <f t="shared" ref="Y11:Z11" si="17">IF(C55&gt;100,100,C55)</f>
        <v>11</v>
      </c>
      <c r="Z11" s="115">
        <f t="shared" si="17"/>
        <v>11</v>
      </c>
      <c r="AA11" s="61"/>
      <c r="AB11" s="43"/>
      <c r="AC11" s="43"/>
      <c r="AD11" s="43"/>
      <c r="AE11" s="43"/>
      <c r="AF11" s="46"/>
      <c r="AG11" s="46"/>
      <c r="AH11" s="44"/>
      <c r="AI11" s="61"/>
      <c r="AJ11" s="61"/>
      <c r="AK11" s="61"/>
      <c r="AL11" s="61"/>
      <c r="AM11" s="61"/>
      <c r="AN11" s="61"/>
    </row>
    <row r="12" spans="1:40" x14ac:dyDescent="0.2">
      <c r="B12" s="3" t="s">
        <v>136</v>
      </c>
      <c r="C12" s="143">
        <v>4</v>
      </c>
      <c r="D12" s="143">
        <v>3</v>
      </c>
      <c r="N12"/>
      <c r="O12" s="115">
        <f t="shared" si="0"/>
        <v>2.8</v>
      </c>
      <c r="P12" s="115">
        <f t="shared" si="1"/>
        <v>3</v>
      </c>
      <c r="Q12" s="115">
        <f t="shared" si="2"/>
        <v>4</v>
      </c>
      <c r="R12" s="115">
        <f t="shared" si="3"/>
        <v>3</v>
      </c>
      <c r="S12" s="115">
        <f t="shared" si="4"/>
        <v>11</v>
      </c>
      <c r="T12" s="115">
        <f t="shared" si="5"/>
        <v>11</v>
      </c>
      <c r="U12" s="115">
        <f t="shared" ref="U12:V12" si="18">IF(C34&gt;100,100,C34)</f>
        <v>2.8</v>
      </c>
      <c r="V12" s="115">
        <f t="shared" si="18"/>
        <v>3</v>
      </c>
      <c r="W12" s="115">
        <f t="shared" si="7"/>
        <v>4</v>
      </c>
      <c r="X12" s="115">
        <f t="shared" si="8"/>
        <v>3</v>
      </c>
      <c r="Y12" s="115">
        <f t="shared" ref="Y12:Z12" si="19">IF(C56&gt;100,100,C56)</f>
        <v>11</v>
      </c>
      <c r="Z12" s="115">
        <f t="shared" si="19"/>
        <v>11</v>
      </c>
      <c r="AA12" s="61"/>
      <c r="AB12" s="43"/>
      <c r="AC12" s="43"/>
      <c r="AD12" s="43"/>
      <c r="AE12" s="43"/>
      <c r="AF12" s="46"/>
      <c r="AG12" s="46"/>
      <c r="AH12" s="44"/>
      <c r="AI12" s="61"/>
      <c r="AJ12" s="61"/>
      <c r="AK12" s="61"/>
      <c r="AL12" s="61"/>
      <c r="AM12" s="61"/>
      <c r="AN12" s="61"/>
    </row>
    <row r="13" spans="1:40" x14ac:dyDescent="0.2">
      <c r="B13" s="3" t="s">
        <v>141</v>
      </c>
      <c r="C13" s="143">
        <v>1</v>
      </c>
      <c r="D13" s="143">
        <v>2</v>
      </c>
      <c r="N13"/>
      <c r="O13" s="115">
        <f t="shared" si="0"/>
        <v>2.8</v>
      </c>
      <c r="P13" s="115">
        <f t="shared" si="1"/>
        <v>3</v>
      </c>
      <c r="Q13" s="115">
        <f t="shared" si="2"/>
        <v>1</v>
      </c>
      <c r="R13" s="115">
        <f t="shared" si="3"/>
        <v>2</v>
      </c>
      <c r="S13" s="115">
        <f t="shared" si="4"/>
        <v>11</v>
      </c>
      <c r="T13" s="115">
        <f t="shared" si="5"/>
        <v>11</v>
      </c>
      <c r="U13" s="115">
        <f t="shared" ref="U13:V13" si="20">IF(C35&gt;100,100,C35)</f>
        <v>2.8</v>
      </c>
      <c r="V13" s="115">
        <f t="shared" si="20"/>
        <v>3</v>
      </c>
      <c r="W13" s="115">
        <f t="shared" si="7"/>
        <v>1</v>
      </c>
      <c r="X13" s="115">
        <f t="shared" si="8"/>
        <v>2</v>
      </c>
      <c r="Y13" s="115">
        <f t="shared" ref="Y13:Z13" si="21">IF(C57&gt;100,100,C57)</f>
        <v>11</v>
      </c>
      <c r="Z13" s="115">
        <f t="shared" si="21"/>
        <v>11</v>
      </c>
      <c r="AA13" s="61"/>
      <c r="AB13" s="43"/>
      <c r="AC13" s="43"/>
      <c r="AD13" s="43"/>
      <c r="AE13" s="43"/>
      <c r="AF13" s="46"/>
      <c r="AG13" s="46"/>
      <c r="AH13" s="44"/>
      <c r="AI13" s="61"/>
      <c r="AJ13" s="61"/>
      <c r="AK13" s="61"/>
      <c r="AL13" s="61"/>
      <c r="AM13" s="61"/>
      <c r="AN13" s="61"/>
    </row>
    <row r="14" spans="1:40" x14ac:dyDescent="0.2">
      <c r="B14" s="3" t="s">
        <v>142</v>
      </c>
      <c r="C14" s="143">
        <v>2</v>
      </c>
      <c r="D14" s="143">
        <v>2</v>
      </c>
      <c r="N14"/>
      <c r="O14" s="115">
        <f t="shared" si="0"/>
        <v>2.8</v>
      </c>
      <c r="P14" s="115">
        <f t="shared" si="1"/>
        <v>3</v>
      </c>
      <c r="Q14" s="115">
        <f t="shared" si="2"/>
        <v>2</v>
      </c>
      <c r="R14" s="115">
        <f t="shared" si="3"/>
        <v>2</v>
      </c>
      <c r="S14" s="115">
        <f t="shared" si="4"/>
        <v>11</v>
      </c>
      <c r="T14" s="115">
        <f t="shared" si="5"/>
        <v>11</v>
      </c>
      <c r="U14" s="115">
        <f t="shared" ref="U14:V14" si="22">IF(C36&gt;100,100,C36)</f>
        <v>2.8</v>
      </c>
      <c r="V14" s="115">
        <f t="shared" si="22"/>
        <v>3</v>
      </c>
      <c r="W14" s="115">
        <f t="shared" si="7"/>
        <v>2</v>
      </c>
      <c r="X14" s="115">
        <f t="shared" si="8"/>
        <v>2</v>
      </c>
      <c r="Y14" s="115">
        <f t="shared" ref="Y14:Z14" si="23">IF(C58&gt;100,100,C58)</f>
        <v>11</v>
      </c>
      <c r="Z14" s="115">
        <f t="shared" si="23"/>
        <v>11</v>
      </c>
      <c r="AA14" s="61"/>
      <c r="AB14" s="43"/>
      <c r="AC14" s="43"/>
      <c r="AD14" s="43"/>
      <c r="AE14" s="43"/>
      <c r="AF14" s="46"/>
      <c r="AG14" s="46"/>
      <c r="AH14" s="44"/>
      <c r="AI14" s="61"/>
      <c r="AJ14" s="61"/>
      <c r="AK14" s="61"/>
      <c r="AL14" s="61"/>
      <c r="AM14" s="61"/>
      <c r="AN14" s="61"/>
    </row>
    <row r="15" spans="1:40" x14ac:dyDescent="0.2">
      <c r="B15" s="3" t="s">
        <v>143</v>
      </c>
      <c r="C15" s="143">
        <v>0</v>
      </c>
      <c r="D15" s="143">
        <v>0</v>
      </c>
      <c r="N15"/>
      <c r="O15" s="115">
        <f t="shared" si="0"/>
        <v>2.8</v>
      </c>
      <c r="P15" s="115">
        <f>IF(D37&gt;0,D37," ")</f>
        <v>3</v>
      </c>
      <c r="Q15" s="115">
        <f>C15</f>
        <v>0</v>
      </c>
      <c r="R15" s="115" t="str">
        <f t="shared" si="3"/>
        <v xml:space="preserve"> </v>
      </c>
      <c r="S15" s="115">
        <f t="shared" si="4"/>
        <v>11</v>
      </c>
      <c r="T15" s="115">
        <f t="shared" si="5"/>
        <v>11</v>
      </c>
      <c r="U15" s="115">
        <f t="shared" ref="U15:V15" si="24">IF(C37&gt;100,100,C37)</f>
        <v>2.8</v>
      </c>
      <c r="V15" s="115">
        <f t="shared" si="24"/>
        <v>3</v>
      </c>
      <c r="W15" s="115">
        <f t="shared" si="7"/>
        <v>0</v>
      </c>
      <c r="X15" s="115">
        <f t="shared" si="8"/>
        <v>0</v>
      </c>
      <c r="Y15" s="115">
        <f t="shared" ref="Y15:Z15" si="25">IF(C59&gt;100,100,C59)</f>
        <v>11</v>
      </c>
      <c r="Z15" s="115">
        <f t="shared" si="25"/>
        <v>11</v>
      </c>
      <c r="AA15" s="61"/>
      <c r="AB15" s="43"/>
      <c r="AC15" s="43"/>
      <c r="AD15" s="43"/>
      <c r="AE15" s="43"/>
      <c r="AF15" s="46"/>
      <c r="AG15" s="46"/>
      <c r="AH15" s="44"/>
      <c r="AI15" s="61"/>
      <c r="AJ15" s="61"/>
      <c r="AK15" s="61"/>
      <c r="AL15" s="61"/>
      <c r="AM15" s="61"/>
      <c r="AN15" s="61"/>
    </row>
    <row r="16" spans="1:40" x14ac:dyDescent="0.2">
      <c r="B16" s="3" t="s">
        <v>144</v>
      </c>
      <c r="C16" s="143">
        <v>1</v>
      </c>
      <c r="D16" s="143">
        <v>1</v>
      </c>
      <c r="N16"/>
      <c r="O16" s="115">
        <f t="shared" si="0"/>
        <v>2.8</v>
      </c>
      <c r="P16" s="115">
        <f t="shared" si="1"/>
        <v>3</v>
      </c>
      <c r="Q16" s="115">
        <f t="shared" si="2"/>
        <v>1</v>
      </c>
      <c r="R16" s="115">
        <f t="shared" si="3"/>
        <v>1</v>
      </c>
      <c r="S16" s="115">
        <f t="shared" si="4"/>
        <v>11</v>
      </c>
      <c r="T16" s="115">
        <f t="shared" si="5"/>
        <v>11</v>
      </c>
      <c r="U16" s="115">
        <f t="shared" ref="U16:V16" si="26">IF(C38&gt;100,100,C38)</f>
        <v>2.8</v>
      </c>
      <c r="V16" s="115">
        <f t="shared" si="26"/>
        <v>3</v>
      </c>
      <c r="W16" s="115">
        <f t="shared" si="7"/>
        <v>1</v>
      </c>
      <c r="X16" s="115">
        <f t="shared" si="8"/>
        <v>1</v>
      </c>
      <c r="Y16" s="115">
        <f t="shared" ref="Y16:Z16" si="27">IF(C60&gt;100,100,C60)</f>
        <v>11</v>
      </c>
      <c r="Z16" s="115">
        <f t="shared" si="27"/>
        <v>11</v>
      </c>
      <c r="AA16" s="61"/>
      <c r="AB16" s="43"/>
      <c r="AC16" s="43"/>
      <c r="AD16" s="43"/>
      <c r="AE16" s="43"/>
      <c r="AF16" s="46"/>
      <c r="AG16" s="46"/>
      <c r="AH16" s="44"/>
      <c r="AI16" s="61"/>
      <c r="AJ16" s="61"/>
      <c r="AK16" s="61"/>
      <c r="AL16" s="61"/>
      <c r="AM16" s="61"/>
      <c r="AN16" s="61"/>
    </row>
    <row r="17" spans="2:40" x14ac:dyDescent="0.2">
      <c r="B17" s="3" t="s">
        <v>145</v>
      </c>
      <c r="C17" s="143">
        <v>0</v>
      </c>
      <c r="D17" s="143">
        <v>0</v>
      </c>
      <c r="N17"/>
      <c r="O17" s="115">
        <f t="shared" si="0"/>
        <v>2.8</v>
      </c>
      <c r="P17" s="115">
        <f t="shared" si="1"/>
        <v>3</v>
      </c>
      <c r="Q17" s="115">
        <f t="shared" si="2"/>
        <v>0</v>
      </c>
      <c r="R17" s="115" t="str">
        <f t="shared" si="3"/>
        <v xml:space="preserve"> </v>
      </c>
      <c r="S17" s="115">
        <f t="shared" si="4"/>
        <v>11</v>
      </c>
      <c r="T17" s="115">
        <f t="shared" si="5"/>
        <v>11</v>
      </c>
      <c r="U17" s="115">
        <f t="shared" ref="U17:V17" si="28">IF(C39&gt;100,100,C39)</f>
        <v>2.8</v>
      </c>
      <c r="V17" s="115">
        <f t="shared" si="28"/>
        <v>3</v>
      </c>
      <c r="W17" s="115">
        <f t="shared" si="7"/>
        <v>0</v>
      </c>
      <c r="X17" s="115">
        <f t="shared" si="8"/>
        <v>0</v>
      </c>
      <c r="Y17" s="115">
        <f t="shared" ref="Y17:Z17" si="29">IF(C61&gt;100,100,C61)</f>
        <v>11</v>
      </c>
      <c r="Z17" s="115">
        <f t="shared" si="29"/>
        <v>11</v>
      </c>
      <c r="AA17" s="61"/>
      <c r="AB17" s="43"/>
      <c r="AC17" s="43"/>
      <c r="AD17" s="43"/>
      <c r="AE17" s="43"/>
      <c r="AF17" s="46"/>
      <c r="AG17" s="46"/>
      <c r="AH17" s="44"/>
      <c r="AI17" s="61"/>
      <c r="AJ17" s="61"/>
      <c r="AK17" s="61"/>
      <c r="AL17" s="61"/>
      <c r="AM17" s="61"/>
      <c r="AN17" s="61"/>
    </row>
    <row r="18" spans="2:40" x14ac:dyDescent="0.2">
      <c r="B18" s="3" t="s">
        <v>146</v>
      </c>
      <c r="C18" s="143">
        <v>2</v>
      </c>
      <c r="D18" s="143">
        <v>2</v>
      </c>
      <c r="N18"/>
      <c r="O18" s="115">
        <f t="shared" si="0"/>
        <v>2.8</v>
      </c>
      <c r="P18" s="115">
        <f t="shared" si="1"/>
        <v>3</v>
      </c>
      <c r="Q18" s="115">
        <f t="shared" si="2"/>
        <v>2</v>
      </c>
      <c r="R18" s="115">
        <f t="shared" si="3"/>
        <v>2</v>
      </c>
      <c r="S18" s="115">
        <f t="shared" si="4"/>
        <v>11</v>
      </c>
      <c r="T18" s="115">
        <f t="shared" si="5"/>
        <v>11</v>
      </c>
      <c r="U18" s="115">
        <f t="shared" ref="U18:V18" si="30">IF(C40&gt;100,100,C40)</f>
        <v>2.8</v>
      </c>
      <c r="V18" s="115">
        <f t="shared" si="30"/>
        <v>3</v>
      </c>
      <c r="W18" s="115">
        <f t="shared" si="7"/>
        <v>2</v>
      </c>
      <c r="X18" s="115">
        <f t="shared" si="8"/>
        <v>2</v>
      </c>
      <c r="Y18" s="115">
        <f t="shared" ref="Y18:Z18" si="31">IF(C62&gt;100,100,C62)</f>
        <v>11</v>
      </c>
      <c r="Z18" s="115">
        <f t="shared" si="31"/>
        <v>11</v>
      </c>
      <c r="AA18" s="61"/>
      <c r="AB18" s="43"/>
      <c r="AC18" s="43"/>
      <c r="AD18" s="43"/>
      <c r="AE18" s="43"/>
      <c r="AF18" s="46"/>
      <c r="AG18" s="46"/>
      <c r="AH18" s="44"/>
      <c r="AI18" s="61"/>
      <c r="AJ18" s="61"/>
      <c r="AK18" s="61"/>
      <c r="AL18" s="61"/>
      <c r="AM18" s="61"/>
      <c r="AN18" s="61"/>
    </row>
    <row r="19" spans="2:40" x14ac:dyDescent="0.2">
      <c r="B19" s="3" t="s">
        <v>147</v>
      </c>
      <c r="C19" s="143">
        <v>1</v>
      </c>
      <c r="D19" s="143">
        <v>1</v>
      </c>
      <c r="N19"/>
      <c r="O19" s="115">
        <f t="shared" si="0"/>
        <v>2.8</v>
      </c>
      <c r="P19" s="115">
        <f t="shared" si="1"/>
        <v>3</v>
      </c>
      <c r="Q19" s="115">
        <f t="shared" si="2"/>
        <v>1</v>
      </c>
      <c r="R19" s="115">
        <f t="shared" si="3"/>
        <v>1</v>
      </c>
      <c r="S19" s="115">
        <f t="shared" si="4"/>
        <v>11</v>
      </c>
      <c r="T19" s="115">
        <f t="shared" si="5"/>
        <v>11</v>
      </c>
      <c r="U19" s="115">
        <f t="shared" ref="U19:V19" si="32">IF(C41&gt;100,100,C41)</f>
        <v>2.8</v>
      </c>
      <c r="V19" s="115">
        <f t="shared" si="32"/>
        <v>3</v>
      </c>
      <c r="W19" s="115">
        <f t="shared" si="7"/>
        <v>1</v>
      </c>
      <c r="X19" s="115">
        <f t="shared" si="8"/>
        <v>1</v>
      </c>
      <c r="Y19" s="115">
        <f t="shared" ref="Y19:Z19" si="33">IF(C63&gt;100,100,C63)</f>
        <v>11</v>
      </c>
      <c r="Z19" s="115">
        <f t="shared" si="33"/>
        <v>11</v>
      </c>
      <c r="AA19" s="61"/>
      <c r="AB19" s="43"/>
      <c r="AC19" s="43"/>
      <c r="AD19" s="43"/>
      <c r="AE19" s="43"/>
      <c r="AF19" s="46"/>
      <c r="AG19" s="46"/>
      <c r="AH19" s="44"/>
      <c r="AI19" s="61"/>
      <c r="AJ19" s="61"/>
      <c r="AK19" s="61"/>
      <c r="AL19" s="61"/>
      <c r="AM19" s="61"/>
      <c r="AN19" s="61"/>
    </row>
    <row r="20" spans="2:40" x14ac:dyDescent="0.2">
      <c r="B20" s="3" t="s">
        <v>148</v>
      </c>
      <c r="C20" s="143">
        <v>4</v>
      </c>
      <c r="D20" s="143">
        <v>4</v>
      </c>
      <c r="N20"/>
      <c r="O20" s="115">
        <f t="shared" si="0"/>
        <v>2.8</v>
      </c>
      <c r="P20" s="115">
        <f t="shared" si="1"/>
        <v>3</v>
      </c>
      <c r="Q20" s="115">
        <f t="shared" si="2"/>
        <v>4</v>
      </c>
      <c r="R20" s="115">
        <f t="shared" si="3"/>
        <v>4</v>
      </c>
      <c r="S20" s="115">
        <f t="shared" si="4"/>
        <v>11</v>
      </c>
      <c r="T20" s="115">
        <f t="shared" si="5"/>
        <v>11</v>
      </c>
      <c r="U20" s="115">
        <f t="shared" ref="U20:V20" si="34">IF(C42&gt;100,100,C42)</f>
        <v>2.8</v>
      </c>
      <c r="V20" s="115">
        <f t="shared" si="34"/>
        <v>3</v>
      </c>
      <c r="W20" s="115">
        <f t="shared" si="7"/>
        <v>4</v>
      </c>
      <c r="X20" s="115">
        <f t="shared" si="8"/>
        <v>4</v>
      </c>
      <c r="Y20" s="115">
        <f t="shared" ref="Y20:Z20" si="35">IF(C64&gt;100,100,C64)</f>
        <v>11</v>
      </c>
      <c r="Z20" s="115">
        <f t="shared" si="35"/>
        <v>11</v>
      </c>
      <c r="AA20" s="61"/>
      <c r="AB20" s="43"/>
      <c r="AC20" s="43"/>
      <c r="AD20" s="43"/>
      <c r="AE20" s="43"/>
      <c r="AF20" s="46"/>
      <c r="AG20" s="46"/>
      <c r="AH20" s="44"/>
      <c r="AI20" s="61"/>
      <c r="AJ20" s="61"/>
      <c r="AK20" s="61"/>
      <c r="AL20" s="61"/>
      <c r="AM20" s="61"/>
      <c r="AN20" s="61"/>
    </row>
    <row r="21" spans="2:40" x14ac:dyDescent="0.2">
      <c r="B21" s="3" t="s">
        <v>149</v>
      </c>
      <c r="C21" s="143">
        <v>1</v>
      </c>
      <c r="D21" s="143">
        <v>1</v>
      </c>
      <c r="N21"/>
      <c r="O21" s="115">
        <f t="shared" si="0"/>
        <v>2.8</v>
      </c>
      <c r="P21" s="115">
        <f t="shared" si="1"/>
        <v>3</v>
      </c>
      <c r="Q21" s="115">
        <f t="shared" si="2"/>
        <v>1</v>
      </c>
      <c r="R21" s="115">
        <f t="shared" si="3"/>
        <v>1</v>
      </c>
      <c r="S21" s="115">
        <f t="shared" si="4"/>
        <v>11</v>
      </c>
      <c r="T21" s="115">
        <f t="shared" si="5"/>
        <v>11</v>
      </c>
      <c r="U21" s="115">
        <f t="shared" ref="U21:V21" si="36">IF(C43&gt;100,100,C43)</f>
        <v>2.8</v>
      </c>
      <c r="V21" s="115">
        <f t="shared" si="36"/>
        <v>3</v>
      </c>
      <c r="W21" s="115">
        <f t="shared" si="7"/>
        <v>1</v>
      </c>
      <c r="X21" s="115">
        <f t="shared" si="8"/>
        <v>1</v>
      </c>
      <c r="Y21" s="115">
        <f t="shared" ref="Y21:Z21" si="37">IF(C65&gt;100,100,C65)</f>
        <v>11</v>
      </c>
      <c r="Z21" s="115">
        <f t="shared" si="37"/>
        <v>11</v>
      </c>
      <c r="AA21" s="61"/>
      <c r="AB21" s="43"/>
      <c r="AC21" s="43"/>
      <c r="AD21" s="43"/>
      <c r="AE21" s="43"/>
      <c r="AF21" s="46"/>
      <c r="AG21" s="46"/>
      <c r="AH21" s="44"/>
      <c r="AI21" s="61"/>
      <c r="AJ21" s="61"/>
      <c r="AK21" s="61"/>
      <c r="AL21" s="61"/>
      <c r="AM21" s="61"/>
      <c r="AN21" s="61"/>
    </row>
    <row r="22" spans="2:40" x14ac:dyDescent="0.2">
      <c r="N22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61"/>
      <c r="AB22" s="43"/>
      <c r="AC22" s="43"/>
      <c r="AD22" s="43"/>
      <c r="AE22" s="43"/>
      <c r="AF22" s="46"/>
      <c r="AG22" s="46"/>
      <c r="AH22" s="44"/>
      <c r="AI22" s="61"/>
      <c r="AJ22" s="61"/>
      <c r="AK22" s="61"/>
      <c r="AL22" s="61"/>
      <c r="AM22" s="61"/>
      <c r="AN22" s="61"/>
    </row>
    <row r="23" spans="2:40" x14ac:dyDescent="0.2">
      <c r="N23"/>
    </row>
    <row r="24" spans="2:40" x14ac:dyDescent="0.2">
      <c r="B24" s="1" t="s">
        <v>43</v>
      </c>
      <c r="C24" s="142" t="s">
        <v>67</v>
      </c>
      <c r="D24" s="115"/>
      <c r="E24" s="115"/>
      <c r="F24" s="115"/>
      <c r="G24" s="115"/>
      <c r="N24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</row>
    <row r="25" spans="2:40" s="115" customFormat="1" x14ac:dyDescent="0.2">
      <c r="B25" s="13" t="s">
        <v>164</v>
      </c>
    </row>
    <row r="26" spans="2:40" s="115" customFormat="1" x14ac:dyDescent="0.2">
      <c r="B26" s="1" t="s">
        <v>165</v>
      </c>
      <c r="C26" s="1" t="s">
        <v>47</v>
      </c>
      <c r="D26"/>
      <c r="E26"/>
      <c r="F26"/>
      <c r="G26"/>
    </row>
    <row r="27" spans="2:40" s="115" customFormat="1" x14ac:dyDescent="0.2">
      <c r="B27" s="1" t="s">
        <v>45</v>
      </c>
      <c r="C27" s="2">
        <v>45108</v>
      </c>
      <c r="D27" s="2">
        <v>45292</v>
      </c>
      <c r="E27"/>
      <c r="F27"/>
      <c r="G27"/>
    </row>
    <row r="28" spans="2:40" s="115" customFormat="1" x14ac:dyDescent="0.2">
      <c r="B28" s="3" t="s">
        <v>137</v>
      </c>
      <c r="C28" s="143">
        <v>2.8</v>
      </c>
      <c r="D28" s="143">
        <v>3</v>
      </c>
      <c r="E28"/>
      <c r="F28"/>
      <c r="G28"/>
    </row>
    <row r="29" spans="2:40" s="115" customFormat="1" x14ac:dyDescent="0.2">
      <c r="B29" s="3" t="s">
        <v>138</v>
      </c>
      <c r="C29" s="143">
        <v>2.8</v>
      </c>
      <c r="D29" s="143">
        <v>3</v>
      </c>
      <c r="E29"/>
      <c r="F29"/>
      <c r="G29"/>
    </row>
    <row r="30" spans="2:40" s="115" customFormat="1" x14ac:dyDescent="0.2">
      <c r="B30" s="3" t="s">
        <v>139</v>
      </c>
      <c r="C30" s="143">
        <v>2.8</v>
      </c>
      <c r="D30" s="143">
        <v>3</v>
      </c>
      <c r="E30"/>
      <c r="F30"/>
      <c r="G30"/>
    </row>
    <row r="31" spans="2:40" s="115" customFormat="1" x14ac:dyDescent="0.2">
      <c r="B31" s="3" t="s">
        <v>140</v>
      </c>
      <c r="C31" s="143">
        <v>2.8</v>
      </c>
      <c r="D31" s="143">
        <v>3</v>
      </c>
      <c r="E31"/>
      <c r="F31"/>
      <c r="G31"/>
    </row>
    <row r="32" spans="2:40" s="115" customFormat="1" x14ac:dyDescent="0.2">
      <c r="B32" s="3" t="s">
        <v>135</v>
      </c>
      <c r="C32" s="143">
        <v>2.8</v>
      </c>
      <c r="D32" s="143">
        <v>3</v>
      </c>
      <c r="E32"/>
      <c r="F32"/>
      <c r="G32"/>
    </row>
    <row r="33" spans="2:7" s="115" customFormat="1" x14ac:dyDescent="0.2">
      <c r="B33" s="3" t="s">
        <v>134</v>
      </c>
      <c r="C33" s="143">
        <v>2.8</v>
      </c>
      <c r="D33" s="143">
        <v>3</v>
      </c>
      <c r="E33"/>
      <c r="F33"/>
      <c r="G33"/>
    </row>
    <row r="34" spans="2:7" s="115" customFormat="1" x14ac:dyDescent="0.2">
      <c r="B34" s="3" t="s">
        <v>136</v>
      </c>
      <c r="C34" s="143">
        <v>2.8</v>
      </c>
      <c r="D34" s="143">
        <v>3</v>
      </c>
      <c r="E34"/>
      <c r="F34"/>
      <c r="G34"/>
    </row>
    <row r="35" spans="2:7" s="115" customFormat="1" x14ac:dyDescent="0.2">
      <c r="B35" s="3" t="s">
        <v>141</v>
      </c>
      <c r="C35" s="143">
        <v>2.8</v>
      </c>
      <c r="D35" s="143">
        <v>3</v>
      </c>
      <c r="E35"/>
      <c r="F35"/>
      <c r="G35"/>
    </row>
    <row r="36" spans="2:7" s="115" customFormat="1" x14ac:dyDescent="0.2">
      <c r="B36" s="3" t="s">
        <v>142</v>
      </c>
      <c r="C36" s="143">
        <v>2.8</v>
      </c>
      <c r="D36" s="143">
        <v>3</v>
      </c>
      <c r="E36"/>
      <c r="F36"/>
      <c r="G36"/>
    </row>
    <row r="37" spans="2:7" s="115" customFormat="1" x14ac:dyDescent="0.2">
      <c r="B37" s="3" t="s">
        <v>143</v>
      </c>
      <c r="C37" s="143">
        <v>2.8</v>
      </c>
      <c r="D37" s="143">
        <v>3</v>
      </c>
      <c r="E37"/>
      <c r="F37"/>
      <c r="G37"/>
    </row>
    <row r="38" spans="2:7" s="115" customFormat="1" x14ac:dyDescent="0.2">
      <c r="B38" s="3" t="s">
        <v>144</v>
      </c>
      <c r="C38" s="143">
        <v>2.8</v>
      </c>
      <c r="D38" s="143">
        <v>3</v>
      </c>
      <c r="E38"/>
      <c r="F38"/>
      <c r="G38"/>
    </row>
    <row r="39" spans="2:7" s="115" customFormat="1" x14ac:dyDescent="0.2">
      <c r="B39" s="3" t="s">
        <v>145</v>
      </c>
      <c r="C39" s="143">
        <v>2.8</v>
      </c>
      <c r="D39" s="143">
        <v>3</v>
      </c>
      <c r="E39"/>
      <c r="F39"/>
      <c r="G39"/>
    </row>
    <row r="40" spans="2:7" s="115" customFormat="1" x14ac:dyDescent="0.2">
      <c r="B40" s="3" t="s">
        <v>146</v>
      </c>
      <c r="C40" s="143">
        <v>2.8</v>
      </c>
      <c r="D40" s="143">
        <v>3</v>
      </c>
      <c r="E40"/>
      <c r="F40"/>
      <c r="G40"/>
    </row>
    <row r="41" spans="2:7" s="115" customFormat="1" x14ac:dyDescent="0.2">
      <c r="B41" s="3" t="s">
        <v>147</v>
      </c>
      <c r="C41" s="143">
        <v>2.8</v>
      </c>
      <c r="D41" s="143">
        <v>3</v>
      </c>
      <c r="E41"/>
      <c r="F41"/>
      <c r="G41"/>
    </row>
    <row r="42" spans="2:7" s="115" customFormat="1" x14ac:dyDescent="0.2">
      <c r="B42" s="3" t="s">
        <v>148</v>
      </c>
      <c r="C42" s="143">
        <v>2.8</v>
      </c>
      <c r="D42" s="143">
        <v>3</v>
      </c>
      <c r="E42"/>
      <c r="F42"/>
      <c r="G42"/>
    </row>
    <row r="43" spans="2:7" s="115" customFormat="1" x14ac:dyDescent="0.2">
      <c r="B43" s="3" t="s">
        <v>149</v>
      </c>
      <c r="C43" s="143">
        <v>2.8</v>
      </c>
      <c r="D43" s="143">
        <v>3</v>
      </c>
      <c r="E43"/>
      <c r="F43"/>
      <c r="G43"/>
    </row>
    <row r="44" spans="2:7" s="115" customFormat="1" x14ac:dyDescent="0.2"/>
    <row r="45" spans="2:7" s="115" customFormat="1" x14ac:dyDescent="0.2"/>
    <row r="46" spans="2:7" s="115" customFormat="1" x14ac:dyDescent="0.2">
      <c r="B46" s="1" t="s">
        <v>43</v>
      </c>
      <c r="C46" s="142" t="s">
        <v>67</v>
      </c>
    </row>
    <row r="47" spans="2:7" s="115" customFormat="1" x14ac:dyDescent="0.2">
      <c r="B47" s="13" t="s">
        <v>55</v>
      </c>
    </row>
    <row r="48" spans="2:7" s="115" customFormat="1" x14ac:dyDescent="0.2">
      <c r="B48" s="1" t="s">
        <v>166</v>
      </c>
      <c r="C48" s="1" t="s">
        <v>47</v>
      </c>
      <c r="D48"/>
      <c r="E48"/>
      <c r="F48"/>
      <c r="G48"/>
    </row>
    <row r="49" spans="2:7" s="115" customFormat="1" x14ac:dyDescent="0.2">
      <c r="B49" s="1" t="s">
        <v>45</v>
      </c>
      <c r="C49" s="2">
        <v>45108</v>
      </c>
      <c r="D49" s="2">
        <v>45292</v>
      </c>
      <c r="E49"/>
      <c r="F49"/>
      <c r="G49"/>
    </row>
    <row r="50" spans="2:7" s="115" customFormat="1" x14ac:dyDescent="0.2">
      <c r="B50" s="3" t="s">
        <v>137</v>
      </c>
      <c r="C50" s="143">
        <v>11</v>
      </c>
      <c r="D50" s="143">
        <v>11</v>
      </c>
      <c r="E50"/>
      <c r="F50"/>
      <c r="G50"/>
    </row>
    <row r="51" spans="2:7" s="115" customFormat="1" x14ac:dyDescent="0.2">
      <c r="B51" s="3" t="s">
        <v>138</v>
      </c>
      <c r="C51" s="143">
        <v>11</v>
      </c>
      <c r="D51" s="143">
        <v>11</v>
      </c>
      <c r="E51"/>
      <c r="F51"/>
      <c r="G51"/>
    </row>
    <row r="52" spans="2:7" s="115" customFormat="1" x14ac:dyDescent="0.2">
      <c r="B52" s="3" t="s">
        <v>139</v>
      </c>
      <c r="C52" s="143">
        <v>11</v>
      </c>
      <c r="D52" s="143">
        <v>11</v>
      </c>
      <c r="E52"/>
      <c r="F52"/>
      <c r="G52"/>
    </row>
    <row r="53" spans="2:7" s="115" customFormat="1" x14ac:dyDescent="0.2">
      <c r="B53" s="3" t="s">
        <v>140</v>
      </c>
      <c r="C53" s="143">
        <v>11</v>
      </c>
      <c r="D53" s="143">
        <v>11</v>
      </c>
      <c r="E53"/>
      <c r="F53"/>
      <c r="G53"/>
    </row>
    <row r="54" spans="2:7" s="115" customFormat="1" x14ac:dyDescent="0.2">
      <c r="B54" s="3" t="s">
        <v>135</v>
      </c>
      <c r="C54" s="143">
        <v>11</v>
      </c>
      <c r="D54" s="143">
        <v>11</v>
      </c>
      <c r="E54"/>
      <c r="F54"/>
      <c r="G54"/>
    </row>
    <row r="55" spans="2:7" s="115" customFormat="1" x14ac:dyDescent="0.2">
      <c r="B55" s="3" t="s">
        <v>134</v>
      </c>
      <c r="C55" s="143">
        <v>11</v>
      </c>
      <c r="D55" s="143">
        <v>11</v>
      </c>
      <c r="E55"/>
      <c r="F55"/>
      <c r="G55"/>
    </row>
    <row r="56" spans="2:7" s="115" customFormat="1" x14ac:dyDescent="0.2">
      <c r="B56" s="3" t="s">
        <v>136</v>
      </c>
      <c r="C56" s="143">
        <v>11</v>
      </c>
      <c r="D56" s="143">
        <v>11</v>
      </c>
      <c r="E56"/>
      <c r="F56"/>
      <c r="G56"/>
    </row>
    <row r="57" spans="2:7" s="115" customFormat="1" x14ac:dyDescent="0.2">
      <c r="B57" s="3" t="s">
        <v>141</v>
      </c>
      <c r="C57" s="143">
        <v>11</v>
      </c>
      <c r="D57" s="143">
        <v>11</v>
      </c>
      <c r="E57"/>
      <c r="F57"/>
      <c r="G57"/>
    </row>
    <row r="58" spans="2:7" s="115" customFormat="1" x14ac:dyDescent="0.2">
      <c r="B58" s="3" t="s">
        <v>142</v>
      </c>
      <c r="C58" s="143">
        <v>11</v>
      </c>
      <c r="D58" s="143">
        <v>11</v>
      </c>
      <c r="E58"/>
      <c r="F58"/>
      <c r="G58"/>
    </row>
    <row r="59" spans="2:7" s="115" customFormat="1" x14ac:dyDescent="0.2">
      <c r="B59" s="3" t="s">
        <v>143</v>
      </c>
      <c r="C59" s="143">
        <v>11</v>
      </c>
      <c r="D59" s="143">
        <v>11</v>
      </c>
      <c r="E59"/>
      <c r="F59"/>
      <c r="G59"/>
    </row>
    <row r="60" spans="2:7" s="115" customFormat="1" x14ac:dyDescent="0.2">
      <c r="B60" s="3" t="s">
        <v>144</v>
      </c>
      <c r="C60" s="143">
        <v>11</v>
      </c>
      <c r="D60" s="143">
        <v>11</v>
      </c>
      <c r="E60"/>
      <c r="F60"/>
      <c r="G60"/>
    </row>
    <row r="61" spans="2:7" s="115" customFormat="1" x14ac:dyDescent="0.2">
      <c r="B61" s="3" t="s">
        <v>145</v>
      </c>
      <c r="C61" s="143">
        <v>11</v>
      </c>
      <c r="D61" s="143">
        <v>11</v>
      </c>
      <c r="E61"/>
      <c r="F61"/>
      <c r="G61"/>
    </row>
    <row r="62" spans="2:7" s="115" customFormat="1" x14ac:dyDescent="0.2">
      <c r="B62" s="3" t="s">
        <v>146</v>
      </c>
      <c r="C62" s="143">
        <v>11</v>
      </c>
      <c r="D62" s="143">
        <v>11</v>
      </c>
      <c r="E62"/>
      <c r="F62"/>
      <c r="G62"/>
    </row>
    <row r="63" spans="2:7" s="115" customFormat="1" x14ac:dyDescent="0.2">
      <c r="B63" s="3" t="s">
        <v>147</v>
      </c>
      <c r="C63" s="143">
        <v>11</v>
      </c>
      <c r="D63" s="143">
        <v>11</v>
      </c>
      <c r="E63"/>
      <c r="F63"/>
      <c r="G63"/>
    </row>
    <row r="64" spans="2:7" s="115" customFormat="1" x14ac:dyDescent="0.2">
      <c r="B64" s="3" t="s">
        <v>148</v>
      </c>
      <c r="C64" s="143">
        <v>11</v>
      </c>
      <c r="D64" s="143">
        <v>11</v>
      </c>
      <c r="E64"/>
      <c r="F64"/>
      <c r="G64"/>
    </row>
    <row r="65" spans="1:7" s="115" customFormat="1" x14ac:dyDescent="0.2">
      <c r="B65" s="3" t="s">
        <v>149</v>
      </c>
      <c r="C65" s="143">
        <v>11</v>
      </c>
      <c r="D65" s="143">
        <v>11</v>
      </c>
      <c r="E65"/>
      <c r="F65"/>
      <c r="G65"/>
    </row>
    <row r="66" spans="1:7" s="115" customFormat="1" x14ac:dyDescent="0.2"/>
    <row r="67" spans="1:7" s="115" customFormat="1" x14ac:dyDescent="0.2"/>
    <row r="68" spans="1:7" s="115" customFormat="1" x14ac:dyDescent="0.2"/>
    <row r="69" spans="1:7" s="115" customFormat="1" x14ac:dyDescent="0.2"/>
    <row r="70" spans="1:7" s="115" customFormat="1" x14ac:dyDescent="0.2"/>
    <row r="71" spans="1:7" x14ac:dyDescent="0.2">
      <c r="A71" s="22"/>
      <c r="B71" s="13" t="s">
        <v>158</v>
      </c>
    </row>
    <row r="72" spans="1:7" x14ac:dyDescent="0.2">
      <c r="B72" s="1" t="s">
        <v>43</v>
      </c>
      <c r="C72" s="5" t="s">
        <v>103</v>
      </c>
    </row>
    <row r="74" spans="1:7" x14ac:dyDescent="0.2">
      <c r="B74" s="1" t="s">
        <v>46</v>
      </c>
      <c r="C74" s="1" t="s">
        <v>47</v>
      </c>
    </row>
    <row r="75" spans="1:7" x14ac:dyDescent="0.2">
      <c r="B75" s="76" t="s">
        <v>45</v>
      </c>
      <c r="C75" s="2">
        <v>45108</v>
      </c>
      <c r="D75" s="2">
        <v>45292</v>
      </c>
    </row>
    <row r="76" spans="1:7" x14ac:dyDescent="0.2">
      <c r="B76" s="3" t="s">
        <v>134</v>
      </c>
      <c r="C76" s="4">
        <v>0.9</v>
      </c>
      <c r="D76" s="4">
        <v>1.5</v>
      </c>
    </row>
    <row r="77" spans="1:7" x14ac:dyDescent="0.2">
      <c r="B77" s="3" t="s">
        <v>135</v>
      </c>
      <c r="C77" s="4">
        <v>1.3</v>
      </c>
      <c r="D77" s="4">
        <v>1.6</v>
      </c>
    </row>
    <row r="78" spans="1:7" x14ac:dyDescent="0.2">
      <c r="B78" s="3" t="s">
        <v>136</v>
      </c>
      <c r="C78" s="4">
        <v>0.8</v>
      </c>
      <c r="D78" s="4">
        <v>1.1000000000000001</v>
      </c>
    </row>
    <row r="79" spans="1:7" x14ac:dyDescent="0.2">
      <c r="B79" s="3" t="s">
        <v>137</v>
      </c>
      <c r="C79" s="4">
        <v>0.8</v>
      </c>
      <c r="D79" s="4">
        <v>1.1000000000000001</v>
      </c>
    </row>
    <row r="80" spans="1:7" x14ac:dyDescent="0.2">
      <c r="B80" s="3" t="s">
        <v>138</v>
      </c>
      <c r="C80" s="4">
        <v>0.6</v>
      </c>
      <c r="D80" s="4">
        <v>0.8</v>
      </c>
    </row>
    <row r="81" spans="2:4" x14ac:dyDescent="0.2">
      <c r="B81" s="3" t="s">
        <v>139</v>
      </c>
      <c r="C81" s="4">
        <v>0.5</v>
      </c>
      <c r="D81" s="4">
        <v>0.9</v>
      </c>
    </row>
    <row r="82" spans="2:4" x14ac:dyDescent="0.2">
      <c r="B82" s="3" t="s">
        <v>140</v>
      </c>
      <c r="C82" s="4">
        <v>0.8</v>
      </c>
      <c r="D82" s="4">
        <v>1.1000000000000001</v>
      </c>
    </row>
    <row r="83" spans="2:4" x14ac:dyDescent="0.2">
      <c r="B83" s="3" t="s">
        <v>141</v>
      </c>
      <c r="C83" s="4">
        <v>1.2</v>
      </c>
      <c r="D83" s="4">
        <v>1.2</v>
      </c>
    </row>
    <row r="84" spans="2:4" x14ac:dyDescent="0.2">
      <c r="B84" s="3" t="s">
        <v>142</v>
      </c>
      <c r="C84" s="4">
        <v>0.1</v>
      </c>
      <c r="D84" s="4">
        <v>0.3</v>
      </c>
    </row>
    <row r="85" spans="2:4" x14ac:dyDescent="0.2">
      <c r="B85" s="3" t="s">
        <v>143</v>
      </c>
      <c r="C85" s="4">
        <v>0.2</v>
      </c>
      <c r="D85" s="4">
        <v>0.3</v>
      </c>
    </row>
    <row r="86" spans="2:4" x14ac:dyDescent="0.2">
      <c r="B86" s="3" t="s">
        <v>144</v>
      </c>
      <c r="C86" s="4">
        <v>0.4</v>
      </c>
      <c r="D86" s="4">
        <v>0.6</v>
      </c>
    </row>
    <row r="87" spans="2:4" x14ac:dyDescent="0.2">
      <c r="B87" s="3" t="s">
        <v>145</v>
      </c>
      <c r="C87" s="4">
        <v>0.2</v>
      </c>
      <c r="D87" s="4">
        <v>0.5</v>
      </c>
    </row>
    <row r="88" spans="2:4" x14ac:dyDescent="0.2">
      <c r="B88" s="3" t="s">
        <v>146</v>
      </c>
      <c r="C88" s="4">
        <v>1.1000000000000001</v>
      </c>
      <c r="D88" s="4">
        <v>1.3</v>
      </c>
    </row>
    <row r="89" spans="2:4" x14ac:dyDescent="0.2">
      <c r="B89" s="3" t="s">
        <v>147</v>
      </c>
      <c r="C89" s="4">
        <v>0.8</v>
      </c>
      <c r="D89" s="4">
        <v>1.2</v>
      </c>
    </row>
    <row r="90" spans="2:4" x14ac:dyDescent="0.2">
      <c r="B90" s="3" t="s">
        <v>148</v>
      </c>
      <c r="C90" s="4">
        <v>0.5</v>
      </c>
      <c r="D90" s="4">
        <v>0.7</v>
      </c>
    </row>
    <row r="91" spans="2:4" x14ac:dyDescent="0.2">
      <c r="B91" s="3" t="s">
        <v>149</v>
      </c>
      <c r="C91" s="4">
        <v>0.4</v>
      </c>
      <c r="D91" s="4">
        <v>0.6</v>
      </c>
    </row>
    <row r="94" spans="2:4" x14ac:dyDescent="0.2">
      <c r="B94" s="20"/>
    </row>
    <row r="95" spans="2:4" x14ac:dyDescent="0.2">
      <c r="B95" s="20"/>
    </row>
    <row r="96" spans="2:4" x14ac:dyDescent="0.2">
      <c r="B96" s="20"/>
    </row>
    <row r="97" spans="2:2" x14ac:dyDescent="0.2">
      <c r="B97" s="20"/>
    </row>
    <row r="98" spans="2:2" x14ac:dyDescent="0.2">
      <c r="B98" s="20"/>
    </row>
    <row r="99" spans="2:2" x14ac:dyDescent="0.2">
      <c r="B99" s="20"/>
    </row>
    <row r="100" spans="2:2" x14ac:dyDescent="0.2">
      <c r="B100" s="20"/>
    </row>
    <row r="101" spans="2:2" x14ac:dyDescent="0.2">
      <c r="B101" s="20"/>
    </row>
    <row r="102" spans="2:2" x14ac:dyDescent="0.2">
      <c r="B102" s="20"/>
    </row>
    <row r="103" spans="2:2" x14ac:dyDescent="0.2">
      <c r="B103" s="20"/>
    </row>
    <row r="104" spans="2:2" x14ac:dyDescent="0.2">
      <c r="B104" s="20"/>
    </row>
    <row r="105" spans="2:2" x14ac:dyDescent="0.2">
      <c r="B105" s="20"/>
    </row>
    <row r="106" spans="2:2" x14ac:dyDescent="0.2">
      <c r="B106" s="20"/>
    </row>
    <row r="107" spans="2:2" x14ac:dyDescent="0.2">
      <c r="B107" s="20"/>
    </row>
    <row r="108" spans="2:2" x14ac:dyDescent="0.2">
      <c r="B108" s="20"/>
    </row>
    <row r="109" spans="2:2" x14ac:dyDescent="0.2">
      <c r="B109" s="20"/>
    </row>
    <row r="110" spans="2:2" x14ac:dyDescent="0.2">
      <c r="B110" s="20"/>
    </row>
    <row r="111" spans="2:2" x14ac:dyDescent="0.2">
      <c r="B111" s="20"/>
    </row>
    <row r="112" spans="2:2" x14ac:dyDescent="0.2">
      <c r="B112" s="20"/>
    </row>
    <row r="113" spans="1:3" x14ac:dyDescent="0.2">
      <c r="B113" s="20"/>
    </row>
    <row r="114" spans="1:3" x14ac:dyDescent="0.2">
      <c r="B114" s="20"/>
    </row>
    <row r="115" spans="1:3" x14ac:dyDescent="0.2">
      <c r="B115" s="20"/>
    </row>
    <row r="116" spans="1:3" x14ac:dyDescent="0.2">
      <c r="B116" s="20"/>
    </row>
    <row r="117" spans="1:3" x14ac:dyDescent="0.2">
      <c r="B117" s="20"/>
    </row>
    <row r="118" spans="1:3" x14ac:dyDescent="0.2">
      <c r="B118" s="20"/>
    </row>
    <row r="119" spans="1:3" x14ac:dyDescent="0.2">
      <c r="B119" s="20"/>
    </row>
    <row r="120" spans="1:3" x14ac:dyDescent="0.2">
      <c r="B120" s="20"/>
    </row>
    <row r="121" spans="1:3" x14ac:dyDescent="0.2">
      <c r="B121" s="20"/>
    </row>
    <row r="122" spans="1:3" x14ac:dyDescent="0.2">
      <c r="A122" s="23"/>
      <c r="B122" s="13" t="s">
        <v>159</v>
      </c>
    </row>
    <row r="123" spans="1:3" x14ac:dyDescent="0.2">
      <c r="B123" s="1" t="s">
        <v>45</v>
      </c>
      <c r="C123" t="s">
        <v>160</v>
      </c>
    </row>
    <row r="124" spans="1:3" x14ac:dyDescent="0.2">
      <c r="B124" s="3" t="s">
        <v>146</v>
      </c>
      <c r="C124" s="4">
        <v>4</v>
      </c>
    </row>
    <row r="125" spans="1:3" x14ac:dyDescent="0.2">
      <c r="B125" s="3" t="s">
        <v>137</v>
      </c>
      <c r="C125" s="4">
        <v>3</v>
      </c>
    </row>
    <row r="126" spans="1:3" x14ac:dyDescent="0.2">
      <c r="B126" s="3" t="s">
        <v>143</v>
      </c>
      <c r="C126" s="4">
        <v>2</v>
      </c>
    </row>
    <row r="127" spans="1:3" x14ac:dyDescent="0.2">
      <c r="B127" s="3" t="s">
        <v>144</v>
      </c>
      <c r="C127" s="4">
        <v>2</v>
      </c>
    </row>
    <row r="128" spans="1:3" x14ac:dyDescent="0.2">
      <c r="B128" s="3" t="s">
        <v>140</v>
      </c>
      <c r="C128" s="4">
        <v>2</v>
      </c>
    </row>
    <row r="129" spans="1:20" x14ac:dyDescent="0.2">
      <c r="B129" s="3" t="s">
        <v>134</v>
      </c>
      <c r="C129" s="4">
        <v>2</v>
      </c>
    </row>
    <row r="131" spans="1:20" s="114" customFormat="1" x14ac:dyDescent="0.2">
      <c r="B131" s="3"/>
      <c r="C131" s="4"/>
    </row>
    <row r="132" spans="1:20" s="114" customFormat="1" x14ac:dyDescent="0.2">
      <c r="B132" s="3"/>
      <c r="C132" s="4"/>
    </row>
    <row r="133" spans="1:20" s="114" customFormat="1" x14ac:dyDescent="0.2">
      <c r="B133" s="3"/>
      <c r="C133" s="4"/>
    </row>
    <row r="134" spans="1:20" s="114" customFormat="1" x14ac:dyDescent="0.2">
      <c r="B134" s="3"/>
      <c r="C134" s="4"/>
    </row>
    <row r="135" spans="1:20" s="114" customFormat="1" x14ac:dyDescent="0.2">
      <c r="B135" s="3"/>
      <c r="C135" s="4"/>
    </row>
    <row r="136" spans="1:20" x14ac:dyDescent="0.2">
      <c r="B136" s="13" t="s">
        <v>161</v>
      </c>
    </row>
    <row r="137" spans="1:20" s="20" customFormat="1" x14ac:dyDescent="0.2">
      <c r="B137" s="1" t="s">
        <v>43</v>
      </c>
      <c r="C137" s="5" t="s">
        <v>103</v>
      </c>
      <c r="N137" s="61"/>
      <c r="P137" s="61"/>
      <c r="Q137" s="61"/>
      <c r="R137" s="61"/>
      <c r="S137" s="61"/>
      <c r="T137" s="61"/>
    </row>
    <row r="138" spans="1:20" s="20" customFormat="1" x14ac:dyDescent="0.2">
      <c r="N138" s="61"/>
      <c r="P138" s="61"/>
      <c r="Q138" s="61"/>
      <c r="R138" s="61"/>
      <c r="S138" s="61"/>
      <c r="T138" s="61"/>
    </row>
    <row r="139" spans="1:20" s="20" customFormat="1" x14ac:dyDescent="0.2">
      <c r="B139" s="1" t="s">
        <v>45</v>
      </c>
      <c r="C139" s="142" t="s">
        <v>95</v>
      </c>
      <c r="D139" s="142" t="s">
        <v>115</v>
      </c>
      <c r="E139" s="142" t="s">
        <v>120</v>
      </c>
      <c r="G139" s="2"/>
      <c r="H139" s="33"/>
      <c r="I139" s="2"/>
      <c r="N139" s="61"/>
      <c r="P139" s="61"/>
      <c r="Q139" s="61"/>
      <c r="R139" s="61"/>
      <c r="S139" s="61"/>
      <c r="T139" s="61"/>
    </row>
    <row r="140" spans="1:20" s="20" customFormat="1" x14ac:dyDescent="0.2">
      <c r="A140" s="13"/>
      <c r="B140" s="6">
        <v>44562</v>
      </c>
      <c r="C140" s="14"/>
      <c r="D140" s="14"/>
      <c r="E140" s="14"/>
      <c r="F140" s="20">
        <f>VLOOKUP(MAX(C75:N75),B140:E151,2,FALSE)</f>
        <v>3.8</v>
      </c>
      <c r="G140" s="13" t="s">
        <v>108</v>
      </c>
      <c r="H140" s="114">
        <f>VLOOKUP(MAX(C75:N75),B140:E151,3,FALSE)</f>
        <v>17</v>
      </c>
      <c r="I140" s="13" t="s">
        <v>55</v>
      </c>
      <c r="J140" s="114">
        <f>VLOOKUP(MAX(C75:N75),B140:E151,4,FALSE)</f>
        <v>22</v>
      </c>
      <c r="K140" s="13" t="s">
        <v>116</v>
      </c>
      <c r="N140" s="61"/>
      <c r="P140" s="61"/>
      <c r="Q140" s="61"/>
      <c r="R140" s="61"/>
      <c r="S140" s="61"/>
      <c r="T140" s="61"/>
    </row>
    <row r="141" spans="1:20" s="20" customFormat="1" x14ac:dyDescent="0.2">
      <c r="A141" s="13"/>
      <c r="B141" s="6">
        <v>44927</v>
      </c>
      <c r="C141" s="14">
        <v>0.7</v>
      </c>
      <c r="D141" s="14">
        <v>15</v>
      </c>
      <c r="E141" s="14">
        <v>22</v>
      </c>
      <c r="N141" s="61"/>
      <c r="P141" s="61"/>
      <c r="Q141" s="61"/>
      <c r="R141" s="61"/>
      <c r="S141" s="61"/>
      <c r="T141" s="61"/>
    </row>
    <row r="142" spans="1:20" x14ac:dyDescent="0.2">
      <c r="B142" s="6">
        <v>45108</v>
      </c>
      <c r="C142" s="14">
        <v>2.9</v>
      </c>
      <c r="D142" s="14">
        <v>17</v>
      </c>
      <c r="E142" s="14">
        <v>22</v>
      </c>
    </row>
    <row r="143" spans="1:20" x14ac:dyDescent="0.2">
      <c r="B143" s="6">
        <v>44743</v>
      </c>
      <c r="C143" s="14"/>
      <c r="D143" s="14"/>
      <c r="E143" s="14"/>
    </row>
    <row r="144" spans="1:20" x14ac:dyDescent="0.2">
      <c r="A144" s="23"/>
      <c r="B144" s="6">
        <v>45292</v>
      </c>
      <c r="C144" s="14">
        <v>3.8</v>
      </c>
      <c r="D144" s="14">
        <v>17</v>
      </c>
      <c r="E144" s="14">
        <v>22</v>
      </c>
    </row>
    <row r="145" spans="1:5" s="114" customFormat="1" x14ac:dyDescent="0.2">
      <c r="A145" s="23"/>
      <c r="B145" s="6"/>
      <c r="C145" s="14"/>
      <c r="D145" s="14"/>
      <c r="E145" s="14"/>
    </row>
    <row r="146" spans="1:5" s="114" customFormat="1" x14ac:dyDescent="0.2">
      <c r="A146" s="23"/>
      <c r="B146" s="6"/>
      <c r="C146" s="14"/>
      <c r="D146" s="14"/>
      <c r="E146" s="14"/>
    </row>
    <row r="147" spans="1:5" s="114" customFormat="1" x14ac:dyDescent="0.2">
      <c r="A147" s="23"/>
      <c r="B147" s="6"/>
      <c r="C147" s="14"/>
      <c r="D147" s="14"/>
      <c r="E147" s="14"/>
    </row>
    <row r="148" spans="1:5" s="114" customFormat="1" x14ac:dyDescent="0.2">
      <c r="A148" s="23"/>
      <c r="B148" s="6"/>
      <c r="C148" s="14"/>
      <c r="D148" s="14"/>
      <c r="E148" s="14"/>
    </row>
    <row r="149" spans="1:5" s="114" customFormat="1" x14ac:dyDescent="0.2">
      <c r="A149" s="23"/>
      <c r="B149" s="6"/>
      <c r="C149" s="14"/>
      <c r="D149" s="14"/>
      <c r="E149" s="14"/>
    </row>
    <row r="150" spans="1:5" s="114" customFormat="1" x14ac:dyDescent="0.2">
      <c r="A150" s="23"/>
      <c r="B150" s="6"/>
      <c r="C150" s="14"/>
      <c r="D150" s="14"/>
      <c r="E150" s="14"/>
    </row>
    <row r="151" spans="1:5" s="114" customFormat="1" x14ac:dyDescent="0.2">
      <c r="A151" s="23"/>
      <c r="B151" s="6"/>
      <c r="C151" s="14"/>
      <c r="D151" s="14"/>
      <c r="E151" s="14"/>
    </row>
    <row r="152" spans="1:5" s="114" customFormat="1" x14ac:dyDescent="0.2">
      <c r="A152" s="23"/>
      <c r="B152" s="6"/>
      <c r="C152" s="14"/>
      <c r="D152" s="14"/>
      <c r="E152" s="14"/>
    </row>
    <row r="153" spans="1:5" s="114" customFormat="1" x14ac:dyDescent="0.2">
      <c r="A153" s="23"/>
      <c r="B153" s="6"/>
      <c r="C153" s="14"/>
      <c r="D153" s="14"/>
      <c r="E153" s="14"/>
    </row>
    <row r="154" spans="1:5" x14ac:dyDescent="0.2">
      <c r="A154" s="22"/>
      <c r="B154" s="1" t="s">
        <v>42</v>
      </c>
      <c r="C154" s="142" t="s">
        <v>134</v>
      </c>
    </row>
    <row r="156" spans="1:5" x14ac:dyDescent="0.2">
      <c r="B156" s="1" t="s">
        <v>46</v>
      </c>
      <c r="C156" s="1" t="s">
        <v>47</v>
      </c>
    </row>
    <row r="157" spans="1:5" x14ac:dyDescent="0.2">
      <c r="B157" s="1" t="s">
        <v>45</v>
      </c>
      <c r="C157" s="2">
        <v>45108</v>
      </c>
      <c r="D157" s="2">
        <v>45292</v>
      </c>
    </row>
    <row r="158" spans="1:5" x14ac:dyDescent="0.2">
      <c r="B158" s="3" t="s">
        <v>103</v>
      </c>
      <c r="C158" s="4">
        <v>0.9</v>
      </c>
      <c r="D158" s="4">
        <v>1.5</v>
      </c>
    </row>
    <row r="161" spans="2:20" x14ac:dyDescent="0.2">
      <c r="B161" t="s">
        <v>83</v>
      </c>
    </row>
    <row r="162" spans="2:20" x14ac:dyDescent="0.2">
      <c r="B162" s="1" t="s">
        <v>42</v>
      </c>
      <c r="C162" s="142" t="s">
        <v>134</v>
      </c>
    </row>
    <row r="164" spans="2:20" x14ac:dyDescent="0.2">
      <c r="B164" s="1" t="s">
        <v>46</v>
      </c>
      <c r="C164" s="1" t="s">
        <v>47</v>
      </c>
    </row>
    <row r="165" spans="2:20" x14ac:dyDescent="0.2">
      <c r="B165" s="1" t="s">
        <v>45</v>
      </c>
      <c r="C165" s="142" t="s">
        <v>99</v>
      </c>
      <c r="F165" s="2"/>
    </row>
    <row r="166" spans="2:20" x14ac:dyDescent="0.2">
      <c r="B166" s="6">
        <v>44562</v>
      </c>
      <c r="C166" s="4"/>
      <c r="E166">
        <f>VLOOKUP(MAX(C157:N157),B166:C170,2,FALSE)</f>
        <v>137.19999999999999</v>
      </c>
      <c r="F166" t="str">
        <f>CONCATENATE("Численность населения: ",E166," тыс. чел.")</f>
        <v>Численность населения: 137,2 тыс. чел.</v>
      </c>
      <c r="N166" s="68"/>
      <c r="O166" s="68"/>
      <c r="P166" s="68"/>
    </row>
    <row r="167" spans="2:20" x14ac:dyDescent="0.2">
      <c r="B167" s="6">
        <v>44743</v>
      </c>
      <c r="C167" s="4"/>
      <c r="D167" s="14"/>
      <c r="E167" s="10">
        <f>ROUND(((VLOOKUP(MAX(C157:N157),B166:C177,2,FALSE)-VLOOKUP(MIN(C157:N157),B166:C177,2,FALSE))/VLOOKUP(MIN(C157:N157),B166:C177,2,FALSE))*100,0)</f>
        <v>0</v>
      </c>
    </row>
    <row r="168" spans="2:20" x14ac:dyDescent="0.2">
      <c r="B168" s="6">
        <v>44927</v>
      </c>
      <c r="C168" s="4">
        <v>162.6</v>
      </c>
    </row>
    <row r="169" spans="2:20" s="20" customFormat="1" x14ac:dyDescent="0.2">
      <c r="B169" s="6">
        <v>45108</v>
      </c>
      <c r="C169" s="4">
        <v>137.19999999999999</v>
      </c>
      <c r="N169" s="61"/>
      <c r="P169" s="61"/>
      <c r="Q169" s="61"/>
      <c r="R169" s="61"/>
      <c r="S169" s="61"/>
      <c r="T169" s="61"/>
    </row>
    <row r="170" spans="2:20" s="20" customFormat="1" x14ac:dyDescent="0.2">
      <c r="B170" s="6">
        <v>45292</v>
      </c>
      <c r="C170" s="4">
        <v>137.19999999999999</v>
      </c>
      <c r="N170" s="61"/>
      <c r="P170" s="61"/>
      <c r="Q170" s="61"/>
      <c r="R170" s="61"/>
      <c r="S170" s="61"/>
      <c r="T170" s="61"/>
    </row>
    <row r="173" spans="2:20" s="114" customFormat="1" x14ac:dyDescent="0.2"/>
    <row r="174" spans="2:20" s="114" customFormat="1" x14ac:dyDescent="0.2"/>
    <row r="175" spans="2:20" s="114" customFormat="1" x14ac:dyDescent="0.2"/>
    <row r="176" spans="2:20" s="114" customFormat="1" x14ac:dyDescent="0.2"/>
    <row r="177" spans="2:20" s="114" customFormat="1" x14ac:dyDescent="0.2"/>
    <row r="178" spans="2:20" s="114" customFormat="1" x14ac:dyDescent="0.2"/>
    <row r="179" spans="2:20" s="114" customFormat="1" x14ac:dyDescent="0.2"/>
    <row r="180" spans="2:20" x14ac:dyDescent="0.2">
      <c r="B180" t="s">
        <v>84</v>
      </c>
    </row>
    <row r="181" spans="2:20" x14ac:dyDescent="0.2">
      <c r="B181" s="1" t="s">
        <v>42</v>
      </c>
      <c r="C181" s="142" t="s">
        <v>134</v>
      </c>
    </row>
    <row r="183" spans="2:20" x14ac:dyDescent="0.2">
      <c r="B183" s="1" t="s">
        <v>46</v>
      </c>
      <c r="C183" s="1" t="s">
        <v>47</v>
      </c>
    </row>
    <row r="184" spans="2:20" x14ac:dyDescent="0.2">
      <c r="B184" s="1" t="s">
        <v>45</v>
      </c>
      <c r="C184" s="142" t="s">
        <v>48</v>
      </c>
      <c r="F184" s="2"/>
    </row>
    <row r="185" spans="2:20" x14ac:dyDescent="0.2">
      <c r="B185" s="6">
        <v>44562</v>
      </c>
      <c r="C185" s="4"/>
      <c r="E185">
        <f>VLOOKUP(MAX(C157:N157),B185:C196,2,FALSE)</f>
        <v>15.8</v>
      </c>
      <c r="F185" t="str">
        <f>CONCATENATE("Доля населенных пунктов со стандартом Интернета 3G: ",E185," %")</f>
        <v>Доля населенных пунктов со стандартом Интернета 3G: 15,8 %</v>
      </c>
    </row>
    <row r="186" spans="2:20" x14ac:dyDescent="0.2">
      <c r="B186" s="6">
        <v>44743</v>
      </c>
      <c r="C186" s="4"/>
      <c r="E186" s="10">
        <f>ROUND(VLOOKUP(MAX(C157:N157),B185:C196,2,FALSE)-VLOOKUP(MIN(C157:N157),B185:C196,2,FALSE),0)</f>
        <v>6</v>
      </c>
    </row>
    <row r="187" spans="2:20" x14ac:dyDescent="0.2">
      <c r="B187" s="6">
        <v>44927</v>
      </c>
      <c r="C187" s="4">
        <v>4</v>
      </c>
    </row>
    <row r="188" spans="2:20" s="20" customFormat="1" x14ac:dyDescent="0.2">
      <c r="B188" s="6">
        <v>45108</v>
      </c>
      <c r="C188" s="4">
        <v>9.4</v>
      </c>
      <c r="N188" s="61"/>
      <c r="P188" s="61"/>
      <c r="Q188" s="61"/>
      <c r="R188" s="61"/>
      <c r="S188" s="61"/>
      <c r="T188" s="61"/>
    </row>
    <row r="189" spans="2:20" s="20" customFormat="1" x14ac:dyDescent="0.2">
      <c r="B189" s="6">
        <v>45292</v>
      </c>
      <c r="C189" s="4">
        <v>15.8</v>
      </c>
      <c r="N189" s="61"/>
      <c r="P189" s="61"/>
      <c r="Q189" s="61"/>
      <c r="R189" s="61"/>
      <c r="S189" s="61"/>
      <c r="T189" s="61"/>
    </row>
    <row r="192" spans="2:20" s="114" customFormat="1" x14ac:dyDescent="0.2"/>
    <row r="193" spans="2:20" s="114" customFormat="1" x14ac:dyDescent="0.2"/>
    <row r="194" spans="2:20" s="114" customFormat="1" x14ac:dyDescent="0.2"/>
    <row r="195" spans="2:20" s="114" customFormat="1" x14ac:dyDescent="0.2"/>
    <row r="196" spans="2:20" s="114" customFormat="1" x14ac:dyDescent="0.2"/>
    <row r="197" spans="2:20" s="114" customFormat="1" x14ac:dyDescent="0.2"/>
    <row r="198" spans="2:20" s="114" customFormat="1" x14ac:dyDescent="0.2"/>
    <row r="199" spans="2:20" x14ac:dyDescent="0.2">
      <c r="B199" t="s">
        <v>85</v>
      </c>
    </row>
    <row r="200" spans="2:20" x14ac:dyDescent="0.2">
      <c r="B200" s="1" t="s">
        <v>42</v>
      </c>
      <c r="C200" s="142" t="s">
        <v>134</v>
      </c>
    </row>
    <row r="202" spans="2:20" x14ac:dyDescent="0.2">
      <c r="B202" s="1" t="s">
        <v>46</v>
      </c>
      <c r="C202" s="1" t="s">
        <v>47</v>
      </c>
    </row>
    <row r="203" spans="2:20" x14ac:dyDescent="0.2">
      <c r="B203" s="1" t="s">
        <v>45</v>
      </c>
      <c r="C203" s="142" t="s">
        <v>96</v>
      </c>
      <c r="F203" s="2"/>
    </row>
    <row r="204" spans="2:20" x14ac:dyDescent="0.2">
      <c r="B204" s="6">
        <v>44562</v>
      </c>
      <c r="C204" s="4"/>
      <c r="E204" s="114">
        <f>VLOOKUP(MAX(C157:N157),B204:C215,2,FALSE)</f>
        <v>61.19</v>
      </c>
      <c r="F204" t="str">
        <f>CONCATENATE("Индекс ФД: ",E204," баллов из 100 возможных")</f>
        <v>Индекс ФД: 61,19 баллов из 100 возможных</v>
      </c>
    </row>
    <row r="205" spans="2:20" x14ac:dyDescent="0.2">
      <c r="B205" s="6">
        <v>44743</v>
      </c>
      <c r="C205" s="4"/>
      <c r="E205" s="10">
        <f>ROUND(VLOOKUP(MAX(C157:N157),B204:C215,2,FALSE)-VLOOKUP(MIN(C157:N157),B204:C215,2,FALSE),0)</f>
        <v>-5</v>
      </c>
    </row>
    <row r="206" spans="2:20" s="20" customFormat="1" x14ac:dyDescent="0.2">
      <c r="B206" s="6">
        <v>44927</v>
      </c>
      <c r="C206" s="4">
        <v>31</v>
      </c>
      <c r="E206" s="11"/>
      <c r="N206" s="61"/>
      <c r="P206" s="61"/>
      <c r="Q206" s="61"/>
      <c r="R206" s="61"/>
      <c r="S206" s="61"/>
      <c r="T206" s="61"/>
    </row>
    <row r="207" spans="2:20" s="20" customFormat="1" x14ac:dyDescent="0.2">
      <c r="B207" s="6">
        <v>45108</v>
      </c>
      <c r="C207" s="4">
        <v>66</v>
      </c>
      <c r="E207" s="11"/>
      <c r="N207" s="61"/>
      <c r="P207" s="61"/>
      <c r="Q207" s="61"/>
      <c r="R207" s="61"/>
      <c r="S207" s="61"/>
      <c r="T207" s="61"/>
    </row>
    <row r="208" spans="2:20" s="20" customFormat="1" x14ac:dyDescent="0.2">
      <c r="B208" s="6">
        <v>45292</v>
      </c>
      <c r="C208" s="4">
        <v>61.19</v>
      </c>
      <c r="E208" s="11"/>
      <c r="N208" s="61"/>
      <c r="P208" s="61"/>
      <c r="Q208" s="61"/>
      <c r="R208" s="61"/>
      <c r="S208" s="61"/>
      <c r="T208" s="61"/>
    </row>
    <row r="209" spans="2:20" s="20" customFormat="1" x14ac:dyDescent="0.2">
      <c r="B209"/>
      <c r="C209"/>
      <c r="E209" s="11"/>
      <c r="N209" s="61"/>
      <c r="P209" s="61"/>
      <c r="Q209" s="61"/>
      <c r="R209" s="61"/>
      <c r="S209" s="61"/>
      <c r="T209" s="61"/>
    </row>
    <row r="211" spans="2:20" s="114" customFormat="1" x14ac:dyDescent="0.2"/>
    <row r="212" spans="2:20" s="114" customFormat="1" x14ac:dyDescent="0.2"/>
    <row r="213" spans="2:20" s="114" customFormat="1" x14ac:dyDescent="0.2"/>
    <row r="214" spans="2:20" s="114" customFormat="1" x14ac:dyDescent="0.2"/>
    <row r="215" spans="2:20" s="114" customFormat="1" x14ac:dyDescent="0.2"/>
    <row r="216" spans="2:20" s="114" customFormat="1" x14ac:dyDescent="0.2"/>
    <row r="217" spans="2:20" s="114" customFormat="1" x14ac:dyDescent="0.2"/>
    <row r="218" spans="2:20" x14ac:dyDescent="0.2">
      <c r="B218" t="s">
        <v>86</v>
      </c>
    </row>
    <row r="219" spans="2:20" x14ac:dyDescent="0.2">
      <c r="B219" s="1" t="s">
        <v>42</v>
      </c>
      <c r="C219" s="142" t="s">
        <v>134</v>
      </c>
    </row>
    <row r="221" spans="2:20" x14ac:dyDescent="0.2">
      <c r="B221" s="1" t="s">
        <v>46</v>
      </c>
      <c r="C221" s="1" t="s">
        <v>47</v>
      </c>
    </row>
    <row r="222" spans="2:20" x14ac:dyDescent="0.2">
      <c r="B222" s="1" t="s">
        <v>45</v>
      </c>
      <c r="C222" s="2">
        <v>45108</v>
      </c>
      <c r="D222" s="2">
        <v>45292</v>
      </c>
    </row>
    <row r="223" spans="2:20" x14ac:dyDescent="0.2">
      <c r="B223" s="3" t="s">
        <v>81</v>
      </c>
      <c r="C223" s="4">
        <v>78</v>
      </c>
      <c r="D223" s="4">
        <v>88</v>
      </c>
    </row>
    <row r="224" spans="2:20" x14ac:dyDescent="0.2">
      <c r="B224" s="3" t="s">
        <v>82</v>
      </c>
      <c r="C224" s="4"/>
      <c r="D224" s="4"/>
    </row>
    <row r="227" spans="2:4" x14ac:dyDescent="0.2">
      <c r="B227" t="s">
        <v>87</v>
      </c>
    </row>
    <row r="228" spans="2:4" x14ac:dyDescent="0.2">
      <c r="B228" s="1" t="s">
        <v>42</v>
      </c>
      <c r="C228" s="142" t="s">
        <v>134</v>
      </c>
    </row>
    <row r="230" spans="2:4" x14ac:dyDescent="0.2">
      <c r="B230" s="1" t="s">
        <v>46</v>
      </c>
      <c r="C230" s="1" t="s">
        <v>47</v>
      </c>
    </row>
    <row r="231" spans="2:4" x14ac:dyDescent="0.2">
      <c r="B231" s="1" t="s">
        <v>45</v>
      </c>
      <c r="C231" s="2">
        <v>45108</v>
      </c>
      <c r="D231" s="2">
        <v>45292</v>
      </c>
    </row>
    <row r="232" spans="2:4" x14ac:dyDescent="0.2">
      <c r="B232" s="3" t="s">
        <v>49</v>
      </c>
      <c r="C232" s="4">
        <v>30</v>
      </c>
      <c r="D232" s="4">
        <v>30</v>
      </c>
    </row>
    <row r="233" spans="2:4" x14ac:dyDescent="0.2">
      <c r="B233" s="3" t="s">
        <v>51</v>
      </c>
      <c r="C233" s="4"/>
      <c r="D233" s="4">
        <v>2</v>
      </c>
    </row>
    <row r="234" spans="2:4" x14ac:dyDescent="0.2">
      <c r="B234" s="3" t="s">
        <v>50</v>
      </c>
      <c r="C234" s="4">
        <v>0</v>
      </c>
      <c r="D234" s="4">
        <v>0</v>
      </c>
    </row>
    <row r="235" spans="2:4" x14ac:dyDescent="0.2">
      <c r="B235" s="3" t="s">
        <v>67</v>
      </c>
      <c r="C235" s="4">
        <v>14</v>
      </c>
      <c r="D235" s="4">
        <v>16</v>
      </c>
    </row>
    <row r="236" spans="2:4" x14ac:dyDescent="0.2">
      <c r="B236" s="3" t="s">
        <v>68</v>
      </c>
      <c r="C236" s="4"/>
      <c r="D236" s="4"/>
    </row>
    <row r="239" spans="2:4" x14ac:dyDescent="0.2">
      <c r="B239" s="118" t="s">
        <v>97</v>
      </c>
    </row>
    <row r="240" spans="2:4" ht="13.5" thickBot="1" x14ac:dyDescent="0.25">
      <c r="B240" s="1" t="s">
        <v>45</v>
      </c>
      <c r="C240" t="s">
        <v>77</v>
      </c>
    </row>
    <row r="241" spans="2:5" ht="13.5" thickBot="1" x14ac:dyDescent="0.25">
      <c r="B241" s="3" t="s">
        <v>6</v>
      </c>
      <c r="C241" s="4">
        <v>26</v>
      </c>
      <c r="E241" s="21" t="e">
        <f>VLOOKUP(C228,B241:C284,2,FALSE)</f>
        <v>#N/A</v>
      </c>
    </row>
    <row r="242" spans="2:5" x14ac:dyDescent="0.2">
      <c r="B242" s="3" t="s">
        <v>7</v>
      </c>
      <c r="C242" s="4">
        <v>22</v>
      </c>
    </row>
    <row r="243" spans="2:5" x14ac:dyDescent="0.2">
      <c r="B243" s="3" t="s">
        <v>8</v>
      </c>
      <c r="C243" s="4">
        <v>6</v>
      </c>
    </row>
    <row r="244" spans="2:5" x14ac:dyDescent="0.2">
      <c r="B244" s="3" t="s">
        <v>9</v>
      </c>
      <c r="C244" s="4">
        <v>21</v>
      </c>
    </row>
    <row r="245" spans="2:5" x14ac:dyDescent="0.2">
      <c r="B245" s="3" t="s">
        <v>10</v>
      </c>
      <c r="C245" s="4">
        <v>13</v>
      </c>
    </row>
    <row r="246" spans="2:5" x14ac:dyDescent="0.2">
      <c r="B246" s="3" t="s">
        <v>11</v>
      </c>
      <c r="C246" s="4">
        <v>11</v>
      </c>
    </row>
    <row r="247" spans="2:5" x14ac:dyDescent="0.2">
      <c r="B247" s="3" t="s">
        <v>2</v>
      </c>
      <c r="C247" s="4">
        <v>22</v>
      </c>
    </row>
    <row r="248" spans="2:5" x14ac:dyDescent="0.2">
      <c r="B248" s="3" t="s">
        <v>130</v>
      </c>
      <c r="C248" s="4">
        <v>18</v>
      </c>
    </row>
    <row r="249" spans="2:5" x14ac:dyDescent="0.2">
      <c r="B249" s="3" t="s">
        <v>0</v>
      </c>
      <c r="C249" s="4">
        <v>273</v>
      </c>
    </row>
    <row r="250" spans="2:5" x14ac:dyDescent="0.2">
      <c r="B250" s="3" t="s">
        <v>4</v>
      </c>
      <c r="C250" s="4">
        <v>68</v>
      </c>
    </row>
    <row r="251" spans="2:5" x14ac:dyDescent="0.2">
      <c r="B251" s="3" t="s">
        <v>1</v>
      </c>
      <c r="C251" s="4">
        <v>72</v>
      </c>
    </row>
    <row r="252" spans="2:5" x14ac:dyDescent="0.2">
      <c r="B252" s="3" t="s">
        <v>3</v>
      </c>
      <c r="C252" s="4">
        <v>43</v>
      </c>
    </row>
    <row r="253" spans="2:5" x14ac:dyDescent="0.2">
      <c r="B253" s="3" t="s">
        <v>5</v>
      </c>
      <c r="C253" s="4">
        <v>195</v>
      </c>
    </row>
    <row r="254" spans="2:5" x14ac:dyDescent="0.2">
      <c r="B254" s="3" t="s">
        <v>12</v>
      </c>
      <c r="C254" s="4">
        <v>14</v>
      </c>
    </row>
    <row r="255" spans="2:5" x14ac:dyDescent="0.2">
      <c r="B255" s="3" t="s">
        <v>13</v>
      </c>
      <c r="C255" s="4">
        <v>34</v>
      </c>
    </row>
    <row r="256" spans="2:5" x14ac:dyDescent="0.2">
      <c r="B256" s="3" t="s">
        <v>14</v>
      </c>
      <c r="C256" s="4">
        <v>23</v>
      </c>
    </row>
    <row r="257" spans="2:3" x14ac:dyDescent="0.2">
      <c r="B257" s="3" t="s">
        <v>15</v>
      </c>
      <c r="C257" s="4">
        <v>20</v>
      </c>
    </row>
    <row r="258" spans="2:3" x14ac:dyDescent="0.2">
      <c r="B258" s="3" t="s">
        <v>16</v>
      </c>
      <c r="C258" s="4">
        <v>10</v>
      </c>
    </row>
    <row r="259" spans="2:3" x14ac:dyDescent="0.2">
      <c r="B259" s="3" t="s">
        <v>70</v>
      </c>
      <c r="C259" s="4">
        <v>23</v>
      </c>
    </row>
    <row r="260" spans="2:3" x14ac:dyDescent="0.2">
      <c r="B260" s="3" t="s">
        <v>17</v>
      </c>
      <c r="C260" s="4">
        <v>15</v>
      </c>
    </row>
    <row r="261" spans="2:3" x14ac:dyDescent="0.2">
      <c r="B261" s="3" t="s">
        <v>19</v>
      </c>
      <c r="C261" s="4">
        <v>6</v>
      </c>
    </row>
    <row r="262" spans="2:3" x14ac:dyDescent="0.2">
      <c r="B262" s="3" t="s">
        <v>20</v>
      </c>
      <c r="C262" s="4">
        <v>29</v>
      </c>
    </row>
    <row r="263" spans="2:3" x14ac:dyDescent="0.2">
      <c r="B263" s="3" t="s">
        <v>21</v>
      </c>
      <c r="C263" s="4">
        <v>11</v>
      </c>
    </row>
    <row r="264" spans="2:3" x14ac:dyDescent="0.2">
      <c r="B264" s="3" t="s">
        <v>22</v>
      </c>
      <c r="C264" s="4">
        <v>11</v>
      </c>
    </row>
    <row r="265" spans="2:3" x14ac:dyDescent="0.2">
      <c r="B265" s="3" t="s">
        <v>23</v>
      </c>
      <c r="C265" s="4">
        <v>12</v>
      </c>
    </row>
    <row r="266" spans="2:3" x14ac:dyDescent="0.2">
      <c r="B266" s="3" t="s">
        <v>24</v>
      </c>
      <c r="C266" s="4">
        <v>11</v>
      </c>
    </row>
    <row r="267" spans="2:3" x14ac:dyDescent="0.2">
      <c r="B267" s="3" t="s">
        <v>26</v>
      </c>
      <c r="C267" s="4">
        <v>7</v>
      </c>
    </row>
    <row r="268" spans="2:3" x14ac:dyDescent="0.2">
      <c r="B268" s="3" t="s">
        <v>27</v>
      </c>
      <c r="C268" s="4">
        <v>12</v>
      </c>
    </row>
    <row r="269" spans="2:3" x14ac:dyDescent="0.2">
      <c r="B269" s="3" t="s">
        <v>28</v>
      </c>
      <c r="C269" s="4">
        <v>5</v>
      </c>
    </row>
    <row r="270" spans="2:3" x14ac:dyDescent="0.2">
      <c r="B270" s="3" t="s">
        <v>29</v>
      </c>
      <c r="C270" s="4">
        <v>12</v>
      </c>
    </row>
    <row r="271" spans="2:3" x14ac:dyDescent="0.2">
      <c r="B271" s="3" t="s">
        <v>30</v>
      </c>
      <c r="C271" s="4">
        <v>16</v>
      </c>
    </row>
    <row r="272" spans="2:3" x14ac:dyDescent="0.2">
      <c r="B272" s="3" t="s">
        <v>31</v>
      </c>
      <c r="C272" s="4">
        <v>19</v>
      </c>
    </row>
    <row r="273" spans="1:3" x14ac:dyDescent="0.2">
      <c r="B273" s="3" t="s">
        <v>32</v>
      </c>
      <c r="C273" s="4">
        <v>22</v>
      </c>
    </row>
    <row r="274" spans="1:3" x14ac:dyDescent="0.2">
      <c r="B274" s="3" t="s">
        <v>33</v>
      </c>
      <c r="C274" s="4">
        <v>10</v>
      </c>
    </row>
    <row r="275" spans="1:3" x14ac:dyDescent="0.2">
      <c r="B275" s="3" t="s">
        <v>34</v>
      </c>
      <c r="C275" s="4">
        <v>9</v>
      </c>
    </row>
    <row r="276" spans="1:3" x14ac:dyDescent="0.2">
      <c r="B276" s="3" t="s">
        <v>35</v>
      </c>
      <c r="C276" s="4">
        <v>33</v>
      </c>
    </row>
    <row r="277" spans="1:3" x14ac:dyDescent="0.2">
      <c r="B277" s="3" t="s">
        <v>36</v>
      </c>
      <c r="C277" s="4">
        <v>28</v>
      </c>
    </row>
    <row r="278" spans="1:3" x14ac:dyDescent="0.2">
      <c r="B278" s="3" t="s">
        <v>37</v>
      </c>
      <c r="C278" s="4">
        <v>21</v>
      </c>
    </row>
    <row r="279" spans="1:3" x14ac:dyDescent="0.2">
      <c r="B279" s="3" t="s">
        <v>38</v>
      </c>
      <c r="C279" s="4">
        <v>49</v>
      </c>
    </row>
    <row r="280" spans="1:3" x14ac:dyDescent="0.2">
      <c r="B280" s="3" t="s">
        <v>39</v>
      </c>
      <c r="C280" s="4">
        <v>5</v>
      </c>
    </row>
    <row r="281" spans="1:3" x14ac:dyDescent="0.2">
      <c r="B281" s="3" t="s">
        <v>18</v>
      </c>
      <c r="C281" s="4">
        <v>17</v>
      </c>
    </row>
    <row r="282" spans="1:3" x14ac:dyDescent="0.2">
      <c r="B282" s="3" t="s">
        <v>25</v>
      </c>
      <c r="C282" s="4">
        <v>9</v>
      </c>
    </row>
    <row r="283" spans="1:3" x14ac:dyDescent="0.2">
      <c r="B283" s="3" t="s">
        <v>40</v>
      </c>
      <c r="C283" s="4">
        <v>20</v>
      </c>
    </row>
    <row r="284" spans="1:3" x14ac:dyDescent="0.2">
      <c r="B284" s="3" t="s">
        <v>41</v>
      </c>
      <c r="C284" s="4">
        <v>4</v>
      </c>
    </row>
    <row r="287" spans="1:3" x14ac:dyDescent="0.2">
      <c r="A287" s="22"/>
      <c r="B287" s="13" t="s">
        <v>88</v>
      </c>
    </row>
    <row r="288" spans="1:3" x14ac:dyDescent="0.2">
      <c r="B288" s="1" t="s">
        <v>42</v>
      </c>
      <c r="C288" s="142" t="s">
        <v>134</v>
      </c>
    </row>
    <row r="290" spans="2:20" x14ac:dyDescent="0.2">
      <c r="B290" s="1" t="s">
        <v>46</v>
      </c>
      <c r="C290" s="1" t="s">
        <v>47</v>
      </c>
    </row>
    <row r="291" spans="2:20" x14ac:dyDescent="0.2">
      <c r="B291" s="1" t="s">
        <v>45</v>
      </c>
      <c r="C291" s="142" t="s">
        <v>100</v>
      </c>
    </row>
    <row r="292" spans="2:20" x14ac:dyDescent="0.2">
      <c r="B292" s="6">
        <v>45108</v>
      </c>
      <c r="C292" s="4"/>
    </row>
    <row r="293" spans="2:20" x14ac:dyDescent="0.2">
      <c r="B293" s="6">
        <v>45292</v>
      </c>
      <c r="C293" s="4"/>
    </row>
    <row r="294" spans="2:20" s="20" customFormat="1" x14ac:dyDescent="0.2">
      <c r="B294"/>
      <c r="C294"/>
      <c r="N294" s="61"/>
      <c r="P294" s="61"/>
      <c r="Q294" s="61"/>
      <c r="R294" s="61"/>
      <c r="S294" s="61"/>
      <c r="T294" s="61"/>
    </row>
    <row r="295" spans="2:20" s="20" customFormat="1" x14ac:dyDescent="0.2">
      <c r="B295"/>
      <c r="C295"/>
      <c r="N295" s="61"/>
      <c r="P295" s="61"/>
      <c r="Q295" s="61"/>
      <c r="R295" s="61"/>
      <c r="S295" s="61"/>
      <c r="T295" s="61"/>
    </row>
    <row r="298" spans="2:20" s="114" customFormat="1" x14ac:dyDescent="0.2"/>
    <row r="299" spans="2:20" s="114" customFormat="1" x14ac:dyDescent="0.2"/>
    <row r="300" spans="2:20" s="114" customFormat="1" x14ac:dyDescent="0.2"/>
    <row r="301" spans="2:20" s="114" customFormat="1" x14ac:dyDescent="0.2"/>
    <row r="302" spans="2:20" s="114" customFormat="1" x14ac:dyDescent="0.2"/>
    <row r="303" spans="2:20" s="114" customFormat="1" x14ac:dyDescent="0.2"/>
    <row r="304" spans="2:20" s="114" customFormat="1" x14ac:dyDescent="0.2"/>
    <row r="305" spans="2:4" s="114" customFormat="1" x14ac:dyDescent="0.2"/>
    <row r="306" spans="2:4" x14ac:dyDescent="0.2">
      <c r="B306" s="13" t="s">
        <v>89</v>
      </c>
    </row>
    <row r="307" spans="2:4" x14ac:dyDescent="0.2">
      <c r="B307" s="1" t="s">
        <v>42</v>
      </c>
      <c r="C307" s="142" t="s">
        <v>134</v>
      </c>
    </row>
    <row r="309" spans="2:4" x14ac:dyDescent="0.2">
      <c r="B309" s="1" t="s">
        <v>46</v>
      </c>
      <c r="C309" s="1" t="s">
        <v>47</v>
      </c>
    </row>
    <row r="310" spans="2:4" x14ac:dyDescent="0.2">
      <c r="B310" s="1" t="s">
        <v>45</v>
      </c>
      <c r="C310" s="2">
        <v>45108</v>
      </c>
      <c r="D310" s="2">
        <v>45292</v>
      </c>
    </row>
    <row r="311" spans="2:4" x14ac:dyDescent="0.2">
      <c r="B311" s="3" t="s">
        <v>102</v>
      </c>
      <c r="C311" s="4"/>
      <c r="D311" s="4">
        <v>1.8</v>
      </c>
    </row>
    <row r="314" spans="2:4" x14ac:dyDescent="0.2">
      <c r="B314" s="13" t="s">
        <v>90</v>
      </c>
    </row>
    <row r="315" spans="2:4" x14ac:dyDescent="0.2">
      <c r="B315" s="1" t="s">
        <v>42</v>
      </c>
      <c r="C315" s="142" t="s">
        <v>134</v>
      </c>
    </row>
    <row r="317" spans="2:4" x14ac:dyDescent="0.2">
      <c r="B317" s="1" t="s">
        <v>46</v>
      </c>
      <c r="C317" s="1" t="s">
        <v>47</v>
      </c>
    </row>
    <row r="318" spans="2:4" x14ac:dyDescent="0.2">
      <c r="B318" s="1" t="s">
        <v>45</v>
      </c>
      <c r="C318" s="142" t="s">
        <v>132</v>
      </c>
    </row>
    <row r="319" spans="2:4" x14ac:dyDescent="0.2">
      <c r="B319" s="6">
        <v>45108</v>
      </c>
      <c r="C319" s="4">
        <v>66</v>
      </c>
    </row>
    <row r="320" spans="2:4" x14ac:dyDescent="0.2">
      <c r="B320" s="6">
        <v>45292</v>
      </c>
      <c r="C320" s="4">
        <v>61.19</v>
      </c>
    </row>
    <row r="321" spans="2:20" s="20" customFormat="1" x14ac:dyDescent="0.2">
      <c r="B321"/>
      <c r="C321"/>
      <c r="N321" s="61"/>
      <c r="P321" s="61"/>
      <c r="Q321" s="61"/>
      <c r="R321" s="61"/>
      <c r="S321" s="61"/>
      <c r="T321" s="61"/>
    </row>
    <row r="322" spans="2:20" s="20" customFormat="1" x14ac:dyDescent="0.2">
      <c r="B322"/>
      <c r="C322"/>
      <c r="N322" s="61"/>
      <c r="P322" s="61"/>
      <c r="Q322" s="61"/>
      <c r="R322" s="61"/>
      <c r="S322" s="61"/>
      <c r="T322" s="61"/>
    </row>
    <row r="323" spans="2:20" s="33" customFormat="1" x14ac:dyDescent="0.2">
      <c r="N323" s="61"/>
      <c r="P323" s="61"/>
      <c r="Q323" s="61"/>
      <c r="R323" s="61"/>
      <c r="S323" s="61"/>
      <c r="T323" s="61"/>
    </row>
    <row r="324" spans="2:20" s="33" customFormat="1" x14ac:dyDescent="0.2">
      <c r="N324" s="61"/>
      <c r="P324" s="61"/>
      <c r="Q324" s="61"/>
      <c r="R324" s="61"/>
      <c r="S324" s="61"/>
      <c r="T324" s="61"/>
    </row>
    <row r="325" spans="2:20" s="20" customFormat="1" x14ac:dyDescent="0.2">
      <c r="B325" s="13" t="s">
        <v>91</v>
      </c>
      <c r="C325"/>
      <c r="N325" s="61"/>
      <c r="P325" s="61"/>
      <c r="Q325" s="61"/>
      <c r="R325" s="61"/>
      <c r="S325" s="61"/>
      <c r="T325" s="61"/>
    </row>
    <row r="326" spans="2:20" x14ac:dyDescent="0.2">
      <c r="B326" s="1" t="s">
        <v>42</v>
      </c>
      <c r="C326" s="142" t="s">
        <v>134</v>
      </c>
      <c r="D326" s="26"/>
    </row>
    <row r="327" spans="2:20" x14ac:dyDescent="0.2">
      <c r="B327" s="6"/>
      <c r="C327" s="4"/>
      <c r="D327" s="26"/>
    </row>
    <row r="328" spans="2:20" x14ac:dyDescent="0.2">
      <c r="B328" s="1" t="s">
        <v>46</v>
      </c>
      <c r="C328" s="1" t="s">
        <v>47</v>
      </c>
    </row>
    <row r="329" spans="2:20" x14ac:dyDescent="0.2">
      <c r="B329" s="1" t="s">
        <v>45</v>
      </c>
      <c r="C329" s="142" t="s">
        <v>48</v>
      </c>
      <c r="F329" s="2"/>
    </row>
    <row r="330" spans="2:20" x14ac:dyDescent="0.2">
      <c r="B330" s="6">
        <v>44562</v>
      </c>
      <c r="C330" s="4"/>
      <c r="E330" s="34">
        <f>VLOOKUP(MAX(C310:N310),B330:C341,2,FALSE)</f>
        <v>15.8</v>
      </c>
      <c r="F330" t="str">
        <f>CONCATENATE("Обеспеченность инфраструктурой: ",E330," ед. на тыс. жителей")</f>
        <v>Обеспеченность инфраструктурой: 15,8 ед. на тыс. жителей</v>
      </c>
    </row>
    <row r="331" spans="2:20" x14ac:dyDescent="0.2">
      <c r="B331" s="6">
        <v>44743</v>
      </c>
      <c r="C331" s="4"/>
      <c r="E331" s="69">
        <f>ROUND((((VLOOKUP(MAX(C310:N310),B330:C341,2,FALSE)-VLOOKUP(MIN(C310:N310),B330:C341,2,FALSE))/VLOOKUP(MIN(C310:N310),B330:C341,2,FALSE))*100),0)</f>
        <v>68</v>
      </c>
    </row>
    <row r="332" spans="2:20" s="26" customFormat="1" x14ac:dyDescent="0.2">
      <c r="B332" s="6">
        <v>44927</v>
      </c>
      <c r="C332" s="4">
        <v>4</v>
      </c>
      <c r="E332" s="10"/>
      <c r="N332" s="61"/>
      <c r="P332" s="61"/>
      <c r="Q332" s="61"/>
      <c r="R332" s="61"/>
      <c r="S332" s="61"/>
      <c r="T332" s="61"/>
    </row>
    <row r="333" spans="2:20" s="26" customFormat="1" x14ac:dyDescent="0.2">
      <c r="B333" s="6">
        <v>45108</v>
      </c>
      <c r="C333" s="4">
        <v>9.4</v>
      </c>
      <c r="E333" s="10"/>
      <c r="G333" s="68"/>
      <c r="N333" s="61"/>
      <c r="P333" s="61"/>
      <c r="Q333" s="61"/>
      <c r="R333" s="61"/>
      <c r="S333" s="61"/>
      <c r="T333" s="61"/>
    </row>
    <row r="334" spans="2:20" s="33" customFormat="1" x14ac:dyDescent="0.2">
      <c r="B334" s="6">
        <v>45292</v>
      </c>
      <c r="C334" s="4">
        <v>15.8</v>
      </c>
      <c r="E334" s="10"/>
      <c r="N334" s="61"/>
      <c r="P334" s="61"/>
      <c r="Q334" s="61"/>
      <c r="R334" s="61"/>
      <c r="S334" s="61"/>
      <c r="T334" s="61"/>
    </row>
    <row r="335" spans="2:20" s="33" customFormat="1" x14ac:dyDescent="0.2">
      <c r="E335" s="10"/>
      <c r="N335" s="61"/>
      <c r="P335" s="61"/>
      <c r="Q335" s="61"/>
      <c r="R335" s="61"/>
      <c r="S335" s="61"/>
      <c r="T335" s="61"/>
    </row>
    <row r="336" spans="2:20" s="114" customFormat="1" x14ac:dyDescent="0.2">
      <c r="E336" s="10"/>
    </row>
    <row r="337" spans="2:5" s="114" customFormat="1" x14ac:dyDescent="0.2">
      <c r="E337" s="10"/>
    </row>
    <row r="338" spans="2:5" s="114" customFormat="1" x14ac:dyDescent="0.2">
      <c r="E338" s="10"/>
    </row>
    <row r="339" spans="2:5" s="114" customFormat="1" x14ac:dyDescent="0.2">
      <c r="E339" s="10"/>
    </row>
    <row r="340" spans="2:5" s="114" customFormat="1" x14ac:dyDescent="0.2">
      <c r="E340" s="10"/>
    </row>
    <row r="341" spans="2:5" s="114" customFormat="1" x14ac:dyDescent="0.2">
      <c r="E341" s="10"/>
    </row>
    <row r="342" spans="2:5" s="114" customFormat="1" x14ac:dyDescent="0.2">
      <c r="E342" s="10"/>
    </row>
    <row r="343" spans="2:5" s="114" customFormat="1" x14ac:dyDescent="0.2">
      <c r="E343" s="10"/>
    </row>
    <row r="344" spans="2:5" x14ac:dyDescent="0.2">
      <c r="B344" s="13" t="s">
        <v>92</v>
      </c>
    </row>
    <row r="345" spans="2:5" x14ac:dyDescent="0.2">
      <c r="B345" s="1" t="s">
        <v>42</v>
      </c>
      <c r="C345" s="142" t="s">
        <v>134</v>
      </c>
    </row>
    <row r="347" spans="2:5" x14ac:dyDescent="0.2">
      <c r="B347" s="1" t="s">
        <v>46</v>
      </c>
      <c r="C347" s="1" t="s">
        <v>47</v>
      </c>
    </row>
    <row r="348" spans="2:5" x14ac:dyDescent="0.2">
      <c r="B348" s="1" t="s">
        <v>45</v>
      </c>
      <c r="C348" s="2">
        <v>45108</v>
      </c>
      <c r="D348" s="2">
        <v>45292</v>
      </c>
    </row>
    <row r="349" spans="2:5" x14ac:dyDescent="0.2">
      <c r="B349" s="3" t="s">
        <v>98</v>
      </c>
      <c r="C349" s="4">
        <v>10.19</v>
      </c>
      <c r="D349" s="4">
        <v>11.65</v>
      </c>
    </row>
    <row r="350" spans="2:5" x14ac:dyDescent="0.2">
      <c r="B350" s="3" t="s">
        <v>101</v>
      </c>
      <c r="C350" s="4">
        <v>22</v>
      </c>
      <c r="D350" s="4">
        <v>22</v>
      </c>
    </row>
    <row r="355" spans="1:21" x14ac:dyDescent="0.2">
      <c r="A355" s="22"/>
      <c r="B355" s="13" t="s">
        <v>93</v>
      </c>
    </row>
    <row r="356" spans="1:21" x14ac:dyDescent="0.2">
      <c r="B356" s="1" t="s">
        <v>43</v>
      </c>
      <c r="C356" s="142" t="s">
        <v>96</v>
      </c>
    </row>
    <row r="358" spans="1:21" x14ac:dyDescent="0.2">
      <c r="B358" s="1" t="s">
        <v>65</v>
      </c>
      <c r="C358" s="1" t="s">
        <v>47</v>
      </c>
    </row>
    <row r="359" spans="1:21" x14ac:dyDescent="0.2">
      <c r="B359" s="1" t="s">
        <v>45</v>
      </c>
      <c r="C359" s="2">
        <v>45292</v>
      </c>
      <c r="D359" s="2">
        <v>45108</v>
      </c>
      <c r="S359" s="1" t="s">
        <v>43</v>
      </c>
      <c r="T359" s="142" t="s">
        <v>96</v>
      </c>
    </row>
    <row r="360" spans="1:21" x14ac:dyDescent="0.2">
      <c r="B360" s="3" t="s">
        <v>135</v>
      </c>
      <c r="C360" s="14">
        <v>1</v>
      </c>
      <c r="D360" s="14">
        <v>1</v>
      </c>
      <c r="S360" s="114"/>
      <c r="T360" s="114"/>
    </row>
    <row r="361" spans="1:21" x14ac:dyDescent="0.2">
      <c r="B361" s="3" t="s">
        <v>136</v>
      </c>
      <c r="C361" s="14">
        <v>1</v>
      </c>
      <c r="D361" s="14">
        <v>1</v>
      </c>
      <c r="S361" s="1" t="s">
        <v>46</v>
      </c>
      <c r="T361" s="1" t="s">
        <v>47</v>
      </c>
    </row>
    <row r="362" spans="1:21" x14ac:dyDescent="0.2">
      <c r="B362" s="3" t="s">
        <v>134</v>
      </c>
      <c r="C362" s="14">
        <v>2</v>
      </c>
      <c r="D362" s="14">
        <v>2</v>
      </c>
      <c r="O362" s="61"/>
      <c r="P362" s="70" t="s">
        <v>163</v>
      </c>
      <c r="S362" s="1" t="s">
        <v>45</v>
      </c>
      <c r="T362" s="2">
        <v>45292</v>
      </c>
      <c r="U362" s="2">
        <v>45108</v>
      </c>
    </row>
    <row r="363" spans="1:21" x14ac:dyDescent="0.2">
      <c r="B363" s="3" t="s">
        <v>147</v>
      </c>
      <c r="C363" s="14">
        <v>3</v>
      </c>
      <c r="D363" s="14">
        <v>2</v>
      </c>
      <c r="O363" s="61">
        <v>1</v>
      </c>
      <c r="P363" t="str">
        <f>INDEX($S$363:$S$378,MATCH(1,INDEX((COUNTIF($P$362:P362,$S$363:$S$378)=0)/(LARGE($T$363:$T$378,O363)=$T$363:$T$378),0),0))</f>
        <v>г.Энергодар</v>
      </c>
      <c r="Q363" s="61">
        <f>VLOOKUP(P363,$S$363:$T$378,2,FALSE)</f>
        <v>100</v>
      </c>
      <c r="S363" s="3" t="s">
        <v>145</v>
      </c>
      <c r="T363" s="14">
        <v>25</v>
      </c>
      <c r="U363" s="14">
        <v>23</v>
      </c>
    </row>
    <row r="364" spans="1:21" x14ac:dyDescent="0.2">
      <c r="B364" s="3" t="s">
        <v>141</v>
      </c>
      <c r="C364" s="14">
        <v>4</v>
      </c>
      <c r="D364" s="14">
        <v>4</v>
      </c>
      <c r="O364" s="61">
        <v>2</v>
      </c>
      <c r="P364" s="114" t="str">
        <f>INDEX($S$363:$S$378,MATCH(1,INDEX((COUNTIF($P$362:P363,$S$363:$S$378)=0)/(LARGE($T$363:$T$378,O364)=$T$363:$T$378),0),0))</f>
        <v>г.Бердянск</v>
      </c>
      <c r="Q364" s="114">
        <f t="shared" ref="Q364:Q367" si="38">VLOOKUP(P364,$S$363:$T$378,2,FALSE)</f>
        <v>100</v>
      </c>
      <c r="S364" s="3" t="s">
        <v>144</v>
      </c>
      <c r="T364" s="14">
        <v>30.71</v>
      </c>
      <c r="U364" s="14">
        <v>32</v>
      </c>
    </row>
    <row r="365" spans="1:21" x14ac:dyDescent="0.2">
      <c r="B365" s="3" t="s">
        <v>138</v>
      </c>
      <c r="C365" s="14">
        <v>6</v>
      </c>
      <c r="D365" s="14">
        <v>5</v>
      </c>
      <c r="O365" s="61">
        <v>3</v>
      </c>
      <c r="P365" s="114" t="str">
        <f>INDEX($S$363:$S$378,MATCH(1,INDEX((COUNTIF($P$362:P364,$S$363:$S$378)=0)/(LARGE($T$363:$T$378,O365)=$T$363:$T$378),0),0))</f>
        <v>г.Мелитополь</v>
      </c>
      <c r="Q365" s="114">
        <f t="shared" si="38"/>
        <v>61.19</v>
      </c>
      <c r="S365" s="3" t="s">
        <v>139</v>
      </c>
      <c r="T365" s="14">
        <v>36.97</v>
      </c>
      <c r="U365" s="14">
        <v>57</v>
      </c>
    </row>
    <row r="366" spans="1:21" x14ac:dyDescent="0.2">
      <c r="B366" s="3" t="s">
        <v>148</v>
      </c>
      <c r="C366" s="14">
        <v>12</v>
      </c>
      <c r="D366" s="14">
        <v>5</v>
      </c>
      <c r="O366" s="61">
        <v>4</v>
      </c>
      <c r="P366" s="114" t="str">
        <f>INDEX($S$363:$S$378,MATCH(1,INDEX((COUNTIF($P$362:P365,$S$363:$S$378)=0)/(LARGE($T$363:$T$378,O366)=$T$363:$T$378),0),0))</f>
        <v>Приморский район</v>
      </c>
      <c r="Q366" s="114">
        <f t="shared" si="38"/>
        <v>55.58</v>
      </c>
      <c r="S366" s="3" t="s">
        <v>142</v>
      </c>
      <c r="T366" s="14">
        <v>28.4</v>
      </c>
      <c r="U366" s="14">
        <v>41</v>
      </c>
    </row>
    <row r="367" spans="1:21" x14ac:dyDescent="0.2">
      <c r="B367" s="3" t="s">
        <v>143</v>
      </c>
      <c r="C367" s="14">
        <v>5</v>
      </c>
      <c r="D367" s="14">
        <v>5</v>
      </c>
      <c r="O367" s="61">
        <v>5</v>
      </c>
      <c r="P367" s="114" t="str">
        <f>INDEX($S$363:$S$378,MATCH(1,INDEX((COUNTIF($P$362:P366,$S$363:$S$378)=0)/(LARGE($T$363:$T$378,O367)=$T$363:$T$378),0),0))</f>
        <v>Каменско-Днепровский район</v>
      </c>
      <c r="Q367" s="114">
        <f t="shared" si="38"/>
        <v>54</v>
      </c>
      <c r="S367" s="3" t="s">
        <v>146</v>
      </c>
      <c r="T367" s="14">
        <v>40.83</v>
      </c>
      <c r="U367" s="14">
        <v>50</v>
      </c>
    </row>
    <row r="368" spans="1:21" x14ac:dyDescent="0.2">
      <c r="B368" s="3" t="s">
        <v>137</v>
      </c>
      <c r="C368" s="14">
        <v>7</v>
      </c>
      <c r="D368" s="14">
        <v>8</v>
      </c>
      <c r="S368" s="3" t="s">
        <v>149</v>
      </c>
      <c r="T368" s="14">
        <v>34.71</v>
      </c>
      <c r="U368" s="14">
        <v>49</v>
      </c>
    </row>
    <row r="369" spans="1:21" x14ac:dyDescent="0.2">
      <c r="B369" s="3" t="s">
        <v>140</v>
      </c>
      <c r="C369" s="14">
        <v>8</v>
      </c>
      <c r="D369" s="14">
        <v>7</v>
      </c>
      <c r="P369" s="70" t="s">
        <v>162</v>
      </c>
      <c r="S369" s="3" t="s">
        <v>140</v>
      </c>
      <c r="T369" s="14">
        <v>42.48</v>
      </c>
      <c r="U369" s="14">
        <v>49</v>
      </c>
    </row>
    <row r="370" spans="1:21" x14ac:dyDescent="0.2">
      <c r="B370" s="3" t="s">
        <v>149</v>
      </c>
      <c r="C370" s="14">
        <v>11</v>
      </c>
      <c r="D370" s="14">
        <v>7</v>
      </c>
      <c r="O370">
        <v>5</v>
      </c>
      <c r="P370" s="114" t="str">
        <f>INDEX($S$363:$S$378,MATCH(1,INDEX((COUNTIF($P$369:P369,$S$363:$S$378)=0)/(SMALL($T$363:$T$378,O370)=$T$363:$T$378),0),0))</f>
        <v>Черниговский район</v>
      </c>
      <c r="Q370" s="114">
        <f>VLOOKUP(P370,$S$363:$T$378,2,FALSE)</f>
        <v>34.71</v>
      </c>
      <c r="S370" s="3" t="s">
        <v>137</v>
      </c>
      <c r="T370" s="14">
        <v>50.34</v>
      </c>
      <c r="U370" s="14">
        <v>48</v>
      </c>
    </row>
    <row r="371" spans="1:21" x14ac:dyDescent="0.2">
      <c r="B371" s="3" t="s">
        <v>146</v>
      </c>
      <c r="C371" s="14">
        <v>9</v>
      </c>
      <c r="D371" s="14">
        <v>6</v>
      </c>
      <c r="O371">
        <v>4</v>
      </c>
      <c r="P371" s="114" t="str">
        <f>INDEX($S$363:$S$378,MATCH(1,INDEX((COUNTIF($P$369:P370,$S$363:$S$378)=0)/(SMALL($T$363:$T$378,O371)=$T$363:$T$378),0),0))</f>
        <v>Токмакский район</v>
      </c>
      <c r="Q371" s="114">
        <f t="shared" ref="Q371:Q374" si="39">VLOOKUP(P371,$S$363:$T$378,2,FALSE)</f>
        <v>31.79</v>
      </c>
      <c r="S371" s="3" t="s">
        <v>143</v>
      </c>
      <c r="T371" s="14">
        <v>51.33</v>
      </c>
      <c r="U371" s="14">
        <v>51</v>
      </c>
    </row>
    <row r="372" spans="1:21" x14ac:dyDescent="0.2">
      <c r="B372" s="3" t="s">
        <v>142</v>
      </c>
      <c r="C372" s="14">
        <v>14</v>
      </c>
      <c r="D372" s="14">
        <v>9</v>
      </c>
      <c r="O372">
        <v>3</v>
      </c>
      <c r="P372" s="114" t="str">
        <f>INDEX($S$363:$S$378,MATCH(1,INDEX((COUNTIF($P$369:P371,$S$363:$S$378)=0)/(SMALL($T$363:$T$378,O372)=$T$363:$T$378),0),0))</f>
        <v>Михайловский район</v>
      </c>
      <c r="Q372" s="114">
        <f t="shared" si="39"/>
        <v>30.71</v>
      </c>
      <c r="S372" s="3" t="s">
        <v>148</v>
      </c>
      <c r="T372" s="14">
        <v>31.79</v>
      </c>
      <c r="U372" s="14">
        <v>54</v>
      </c>
    </row>
    <row r="373" spans="1:21" x14ac:dyDescent="0.2">
      <c r="B373" s="3" t="s">
        <v>139</v>
      </c>
      <c r="C373" s="14">
        <v>10</v>
      </c>
      <c r="D373" s="14">
        <v>3</v>
      </c>
      <c r="O373">
        <v>2</v>
      </c>
      <c r="P373" s="114" t="str">
        <f>INDEX($S$363:$S$378,MATCH(1,INDEX((COUNTIF($P$369:P372,$S$363:$S$378)=0)/(SMALL($T$363:$T$378,O373)=$T$363:$T$378),0),0))</f>
        <v>Куйбышевский район</v>
      </c>
      <c r="Q373" s="114">
        <f t="shared" si="39"/>
        <v>28.4</v>
      </c>
      <c r="S373" s="3" t="s">
        <v>138</v>
      </c>
      <c r="T373" s="14">
        <v>51</v>
      </c>
      <c r="U373" s="14">
        <v>54</v>
      </c>
    </row>
    <row r="374" spans="1:21" x14ac:dyDescent="0.2">
      <c r="B374" s="3" t="s">
        <v>144</v>
      </c>
      <c r="C374" s="14">
        <v>13</v>
      </c>
      <c r="D374" s="14">
        <v>10</v>
      </c>
      <c r="O374">
        <v>1</v>
      </c>
      <c r="P374" s="114" t="str">
        <f>INDEX($S$363:$S$378,MATCH(1,INDEX((COUNTIF($P$369:P373,$S$363:$S$378)=0)/(SMALL($T$363:$T$378,O374)=$T$363:$T$378),0),0))</f>
        <v>Пологовский район</v>
      </c>
      <c r="Q374" s="114">
        <f t="shared" si="39"/>
        <v>25</v>
      </c>
      <c r="S374" s="3" t="s">
        <v>141</v>
      </c>
      <c r="T374" s="14">
        <v>54</v>
      </c>
      <c r="U374" s="14">
        <v>56</v>
      </c>
    </row>
    <row r="375" spans="1:21" x14ac:dyDescent="0.2">
      <c r="B375" s="3" t="s">
        <v>145</v>
      </c>
      <c r="C375" s="14">
        <v>15</v>
      </c>
      <c r="D375" s="14">
        <v>11</v>
      </c>
      <c r="S375" s="3" t="s">
        <v>147</v>
      </c>
      <c r="T375" s="14">
        <v>55.58</v>
      </c>
      <c r="U375" s="14">
        <v>63</v>
      </c>
    </row>
    <row r="376" spans="1:21" x14ac:dyDescent="0.2">
      <c r="S376" s="3" t="s">
        <v>134</v>
      </c>
      <c r="T376" s="14">
        <v>61.19</v>
      </c>
      <c r="U376" s="14">
        <v>66</v>
      </c>
    </row>
    <row r="377" spans="1:21" x14ac:dyDescent="0.2">
      <c r="S377" s="3" t="s">
        <v>136</v>
      </c>
      <c r="T377" s="14">
        <v>100</v>
      </c>
      <c r="U377" s="14">
        <v>100</v>
      </c>
    </row>
    <row r="378" spans="1:21" x14ac:dyDescent="0.2">
      <c r="S378" s="3" t="s">
        <v>135</v>
      </c>
      <c r="T378" s="14">
        <v>100</v>
      </c>
      <c r="U378" s="14">
        <v>100</v>
      </c>
    </row>
    <row r="382" spans="1:21" x14ac:dyDescent="0.2">
      <c r="A382" s="22"/>
      <c r="B382" s="13" t="s">
        <v>94</v>
      </c>
    </row>
    <row r="383" spans="1:21" x14ac:dyDescent="0.2">
      <c r="B383" s="1" t="s">
        <v>43</v>
      </c>
      <c r="C383" s="142" t="s">
        <v>96</v>
      </c>
    </row>
    <row r="384" spans="1:21" x14ac:dyDescent="0.2">
      <c r="B384" s="13" t="s">
        <v>131</v>
      </c>
    </row>
    <row r="385" spans="2:17" x14ac:dyDescent="0.2">
      <c r="B385" s="1" t="s">
        <v>65</v>
      </c>
      <c r="C385" s="1" t="s">
        <v>47</v>
      </c>
    </row>
    <row r="386" spans="2:17" x14ac:dyDescent="0.2">
      <c r="B386" s="1" t="s">
        <v>45</v>
      </c>
      <c r="C386" s="2">
        <v>45292</v>
      </c>
      <c r="D386" s="2">
        <v>45108</v>
      </c>
    </row>
    <row r="387" spans="2:17" x14ac:dyDescent="0.2">
      <c r="B387" s="3" t="s">
        <v>135</v>
      </c>
      <c r="C387" s="4">
        <v>1</v>
      </c>
      <c r="D387" s="4">
        <v>1</v>
      </c>
      <c r="O387" s="114"/>
      <c r="P387" s="70" t="s">
        <v>66</v>
      </c>
      <c r="Q387" s="114"/>
    </row>
    <row r="388" spans="2:17" x14ac:dyDescent="0.2">
      <c r="B388" s="3" t="s">
        <v>136</v>
      </c>
      <c r="C388" s="4">
        <v>1</v>
      </c>
      <c r="D388" s="4">
        <v>1</v>
      </c>
      <c r="O388" s="114">
        <v>1</v>
      </c>
      <c r="P388" s="114" t="str">
        <f>INDEX($B$387:$B$402,MATCH(1,INDEX((COUNTIF($P$387:P387,$B$387:$B$402)=0)/(SMALL($C$387:$C$402,O388)=$C$387:$C$402),0),0))</f>
        <v>г.Бердянск</v>
      </c>
      <c r="Q388" s="114">
        <f>VLOOKUP(P388,$B$387:$C$402,2,FALSE)</f>
        <v>1</v>
      </c>
    </row>
    <row r="389" spans="2:17" x14ac:dyDescent="0.2">
      <c r="B389" s="3" t="s">
        <v>134</v>
      </c>
      <c r="C389" s="4">
        <v>2</v>
      </c>
      <c r="D389" s="4">
        <v>2</v>
      </c>
      <c r="O389" s="114">
        <v>2</v>
      </c>
      <c r="P389" s="114" t="str">
        <f>INDEX($B$387:$B$402,MATCH(1,INDEX((COUNTIF($P$387:P388,$B$387:$B$402)=0)/(SMALL($C$387:$C$402,O389)=$C$387:$C$402),0),0))</f>
        <v>г.Энергодар</v>
      </c>
      <c r="Q389" s="114">
        <f t="shared" ref="Q389:Q391" si="40">VLOOKUP(P389,$B$387:$C$402,2,FALSE)</f>
        <v>1</v>
      </c>
    </row>
    <row r="390" spans="2:17" x14ac:dyDescent="0.2">
      <c r="B390" s="3" t="s">
        <v>147</v>
      </c>
      <c r="C390" s="4">
        <v>3</v>
      </c>
      <c r="D390" s="4">
        <v>2</v>
      </c>
      <c r="O390" s="114">
        <v>3</v>
      </c>
      <c r="P390" s="114" t="str">
        <f>INDEX($B$387:$B$402,MATCH(1,INDEX((COUNTIF($P$387:P389,$B$387:$B$402)=0)/(SMALL($C$387:$C$402,O390)=$C$387:$C$402),0),0))</f>
        <v>г.Мелитополь</v>
      </c>
      <c r="Q390" s="114">
        <f t="shared" si="40"/>
        <v>2</v>
      </c>
    </row>
    <row r="391" spans="2:17" x14ac:dyDescent="0.2">
      <c r="B391" s="3" t="s">
        <v>141</v>
      </c>
      <c r="C391" s="4">
        <v>4</v>
      </c>
      <c r="D391" s="4">
        <v>4</v>
      </c>
      <c r="O391" s="114">
        <v>4</v>
      </c>
      <c r="P391" s="114" t="str">
        <f>INDEX($B$387:$B$402,MATCH(1,INDEX((COUNTIF($P$387:P390,$B$387:$B$402)=0)/(SMALL($C$387:$C$402,O391)=$C$387:$C$402),0),0))</f>
        <v>Приморский район</v>
      </c>
      <c r="Q391" s="114">
        <f t="shared" si="40"/>
        <v>3</v>
      </c>
    </row>
    <row r="392" spans="2:17" x14ac:dyDescent="0.2">
      <c r="B392" s="3" t="s">
        <v>143</v>
      </c>
      <c r="C392" s="4">
        <v>5</v>
      </c>
      <c r="D392" s="4">
        <v>5</v>
      </c>
      <c r="O392" s="114">
        <v>5</v>
      </c>
      <c r="P392" s="114" t="str">
        <f>INDEX($B$387:$B$402,MATCH(1,INDEX((COUNTIF($P$387:P391,$B$387:$B$402)=0)/(SMALL($C$387:$C$402,O392)=$C$387:$C$402),0),0))</f>
        <v>Каменско-Днепровский район</v>
      </c>
      <c r="Q392" s="114">
        <f>VLOOKUP(P392,$B$387:$C$402,2,FALSE)</f>
        <v>4</v>
      </c>
    </row>
    <row r="393" spans="2:17" x14ac:dyDescent="0.2">
      <c r="B393" s="3" t="s">
        <v>138</v>
      </c>
      <c r="C393" s="4">
        <v>6</v>
      </c>
      <c r="D393" s="4">
        <v>5</v>
      </c>
      <c r="O393" s="114"/>
      <c r="P393" s="114"/>
      <c r="Q393" s="114"/>
    </row>
    <row r="394" spans="2:17" x14ac:dyDescent="0.2">
      <c r="B394" s="3" t="s">
        <v>139</v>
      </c>
      <c r="C394" s="4">
        <v>10</v>
      </c>
      <c r="D394" s="4">
        <v>3</v>
      </c>
      <c r="O394" s="114"/>
      <c r="P394" s="70" t="s">
        <v>72</v>
      </c>
      <c r="Q394" s="114"/>
    </row>
    <row r="395" spans="2:17" x14ac:dyDescent="0.2">
      <c r="B395" s="3" t="s">
        <v>146</v>
      </c>
      <c r="C395" s="4">
        <v>9</v>
      </c>
      <c r="D395" s="4">
        <v>6</v>
      </c>
      <c r="O395" s="114">
        <v>1</v>
      </c>
      <c r="P395" s="114" t="str">
        <f>INDEX($B$387:$B$402,MATCH(1,INDEX((COUNTIF($P$394:P394,$B$387:$B$402)=0)/(LARGE($C$387:$C$402,O395)=$C$387:$C$402),0),0))</f>
        <v>Пологовский район</v>
      </c>
      <c r="Q395" s="114">
        <f>VLOOKUP(P395,$B$387:$C$402,2,FALSE)</f>
        <v>15</v>
      </c>
    </row>
    <row r="396" spans="2:17" x14ac:dyDescent="0.2">
      <c r="B396" s="3" t="s">
        <v>140</v>
      </c>
      <c r="C396" s="4">
        <v>8</v>
      </c>
      <c r="D396" s="4">
        <v>7</v>
      </c>
      <c r="O396" s="114">
        <v>2</v>
      </c>
      <c r="P396" s="114" t="str">
        <f>INDEX($B$387:$B$402,MATCH(1,INDEX((COUNTIF($P$394:P395,$B$387:$B$402)=0)/(LARGE($C$387:$C$402,O396)=$C$387:$C$402),0),0))</f>
        <v>Куйбышевский район</v>
      </c>
      <c r="Q396" s="114">
        <f t="shared" ref="Q396:Q399" si="41">VLOOKUP(P396,$B$387:$C$402,2,FALSE)</f>
        <v>14</v>
      </c>
    </row>
    <row r="397" spans="2:17" x14ac:dyDescent="0.2">
      <c r="B397" s="3" t="s">
        <v>137</v>
      </c>
      <c r="C397" s="4">
        <v>7</v>
      </c>
      <c r="D397" s="4">
        <v>8</v>
      </c>
      <c r="O397" s="114">
        <v>3</v>
      </c>
      <c r="P397" s="114" t="str">
        <f>INDEX($B$387:$B$402,MATCH(1,INDEX((COUNTIF($P$394:P396,$B$387:$B$402)=0)/(LARGE($C$387:$C$402,O397)=$C$387:$C$402),0),0))</f>
        <v>Михайловский район</v>
      </c>
      <c r="Q397" s="114">
        <f t="shared" si="41"/>
        <v>13</v>
      </c>
    </row>
    <row r="398" spans="2:17" x14ac:dyDescent="0.2">
      <c r="B398" s="3" t="s">
        <v>148</v>
      </c>
      <c r="C398" s="4">
        <v>12</v>
      </c>
      <c r="D398" s="4">
        <v>5</v>
      </c>
      <c r="O398" s="114">
        <v>4</v>
      </c>
      <c r="P398" s="114" t="str">
        <f>INDEX($B$387:$B$402,MATCH(1,INDEX((COUNTIF($P$394:P397,$B$387:$B$402)=0)/(LARGE($C$387:$C$402,O398)=$C$387:$C$402),0),0))</f>
        <v>Токмакский район</v>
      </c>
      <c r="Q398" s="114">
        <f t="shared" si="41"/>
        <v>12</v>
      </c>
    </row>
    <row r="399" spans="2:17" x14ac:dyDescent="0.2">
      <c r="B399" s="3" t="s">
        <v>149</v>
      </c>
      <c r="C399" s="4">
        <v>11</v>
      </c>
      <c r="D399" s="4">
        <v>7</v>
      </c>
      <c r="O399" s="114">
        <v>5</v>
      </c>
      <c r="P399" s="114" t="str">
        <f>INDEX($B$387:$B$402,MATCH(1,INDEX((COUNTIF($P$394:P398,$B$387:$B$402)=0)/(LARGE($C$387:$C$402,O399)=$C$387:$C$402),0),0))</f>
        <v>Черниговский район</v>
      </c>
      <c r="Q399" s="114">
        <f t="shared" si="41"/>
        <v>11</v>
      </c>
    </row>
    <row r="400" spans="2:17" x14ac:dyDescent="0.2">
      <c r="B400" s="3" t="s">
        <v>144</v>
      </c>
      <c r="C400" s="4">
        <v>13</v>
      </c>
      <c r="D400" s="4">
        <v>10</v>
      </c>
    </row>
    <row r="401" spans="2:4" x14ac:dyDescent="0.2">
      <c r="B401" s="3" t="s">
        <v>142</v>
      </c>
      <c r="C401" s="4">
        <v>14</v>
      </c>
      <c r="D401" s="4">
        <v>9</v>
      </c>
    </row>
    <row r="402" spans="2:4" x14ac:dyDescent="0.2">
      <c r="B402" s="3" t="s">
        <v>145</v>
      </c>
      <c r="C402" s="4">
        <v>15</v>
      </c>
      <c r="D402" s="4">
        <v>11</v>
      </c>
    </row>
  </sheetData>
  <sortState columnSort="1" ref="B48:G65">
    <sortCondition ref="C49"/>
  </sortState>
  <pageMargins left="0.7" right="0.7" top="0.75" bottom="0.75" header="0.3" footer="0.3"/>
  <pageSetup paperSize="9" orientation="portrait" r:id="rId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view="pageBreakPreview" zoomScale="70" zoomScaleNormal="50" zoomScaleSheetLayoutView="70" workbookViewId="0">
      <selection activeCell="M80" sqref="M80"/>
    </sheetView>
  </sheetViews>
  <sheetFormatPr defaultRowHeight="12.75" x14ac:dyDescent="0.2"/>
  <cols>
    <col min="1" max="1" width="9.140625" style="25" customWidth="1"/>
    <col min="2" max="36" width="9.140625" style="25"/>
    <col min="37" max="37" width="7.5703125" style="25" customWidth="1"/>
    <col min="38" max="16384" width="9.140625" style="25"/>
  </cols>
  <sheetData/>
  <sheetProtection formatCells="0" formatColumns="0" formatRows="0" insertColumns="0" insertRows="0" insertHyperlinks="0" deleteColumns="0" deleteRows="0" sort="0" autoFilter="0"/>
  <pageMargins left="0.7" right="0.7" top="0.75" bottom="0.75" header="0.3" footer="0.3"/>
  <pageSetup paperSize="9" scale="2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"/>
  <sheetViews>
    <sheetView showGridLines="0" view="pageBreakPreview" zoomScale="70" zoomScaleNormal="40" zoomScaleSheetLayoutView="70" workbookViewId="0">
      <selection activeCell="AD81" sqref="AD81"/>
    </sheetView>
  </sheetViews>
  <sheetFormatPr defaultRowHeight="12.75" x14ac:dyDescent="0.2"/>
  <cols>
    <col min="40" max="40" width="9.140625" customWidth="1"/>
    <col min="42" max="42" width="39.140625" customWidth="1"/>
    <col min="46" max="46" width="4" customWidth="1"/>
  </cols>
  <sheetData/>
  <sheetProtection algorithmName="SHA-512" hashValue="e/tTHVAHsKDAokbMNKgaA5upYTcSSYM7FblVD4AKJDvMnNfsG3KsH+hfZbdhJExcuB4Imm7BTgwMOsm4ogMtHA==" saltValue="7O4OlqrVE+WO3O2MHfTfv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1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F1:Z29"/>
  <sheetViews>
    <sheetView showGridLines="0" view="pageBreakPreview" zoomScale="55" zoomScaleNormal="40" zoomScaleSheetLayoutView="55" workbookViewId="0">
      <selection activeCell="AU33" sqref="AU33"/>
    </sheetView>
  </sheetViews>
  <sheetFormatPr defaultRowHeight="12.75" x14ac:dyDescent="0.2"/>
  <cols>
    <col min="9" max="9" width="27" customWidth="1"/>
    <col min="10" max="10" width="16.5703125" customWidth="1"/>
    <col min="12" max="12" width="1.7109375" customWidth="1"/>
    <col min="13" max="13" width="4.140625" customWidth="1"/>
    <col min="14" max="14" width="9.140625" hidden="1" customWidth="1"/>
    <col min="22" max="22" width="4.140625" customWidth="1"/>
    <col min="23" max="23" width="14" customWidth="1"/>
    <col min="25" max="25" width="20" customWidth="1"/>
  </cols>
  <sheetData>
    <row r="1" spans="7:26" ht="23.25" x14ac:dyDescent="0.35">
      <c r="U1" s="24"/>
      <c r="V1" s="24"/>
      <c r="W1" s="83"/>
      <c r="X1" s="83"/>
      <c r="Y1" s="83"/>
      <c r="Z1" s="24"/>
    </row>
    <row r="14" spans="7:26" ht="22.5" customHeight="1" x14ac:dyDescent="0.2">
      <c r="G14" s="147" t="s">
        <v>80</v>
      </c>
      <c r="H14" s="148"/>
      <c r="I14" s="148"/>
      <c r="J14" s="149"/>
      <c r="K14" s="33"/>
      <c r="W14" s="147" t="s">
        <v>80</v>
      </c>
      <c r="X14" s="148"/>
      <c r="Y14" s="148"/>
      <c r="Z14" s="149"/>
    </row>
    <row r="15" spans="7:26" ht="18.75" customHeight="1" x14ac:dyDescent="0.2">
      <c r="G15" s="150" t="s">
        <v>105</v>
      </c>
      <c r="H15" s="151"/>
      <c r="I15" s="151"/>
      <c r="J15" s="152"/>
      <c r="K15" s="33"/>
      <c r="W15" s="150" t="s">
        <v>153</v>
      </c>
      <c r="X15" s="151"/>
      <c r="Y15" s="151"/>
      <c r="Z15" s="152"/>
    </row>
    <row r="16" spans="7:26" ht="28.5" customHeight="1" x14ac:dyDescent="0.35">
      <c r="G16" s="153" t="s">
        <v>106</v>
      </c>
      <c r="H16" s="154"/>
      <c r="I16" s="154"/>
      <c r="J16" s="39">
        <f>'Сводная таблица для диаграмм'!H140</f>
        <v>17</v>
      </c>
      <c r="K16" s="33"/>
      <c r="W16" s="153" t="str">
        <f>'Сводная таблица для диаграмм'!B124</f>
        <v>Приазовский район</v>
      </c>
      <c r="X16" s="154"/>
      <c r="Y16" s="154"/>
      <c r="Z16" s="116">
        <v>1</v>
      </c>
    </row>
    <row r="17" spans="6:26" ht="23.25" customHeight="1" x14ac:dyDescent="0.35">
      <c r="G17" s="155" t="s">
        <v>107</v>
      </c>
      <c r="H17" s="146"/>
      <c r="I17" s="146"/>
      <c r="J17" s="40">
        <f>'Сводная таблица для диаграмм'!J140</f>
        <v>22</v>
      </c>
      <c r="K17" s="33"/>
      <c r="W17" s="155" t="str">
        <f>'Сводная таблица для диаграмм'!B125</f>
        <v xml:space="preserve">Акимовский район </v>
      </c>
      <c r="X17" s="146"/>
      <c r="Y17" s="146"/>
      <c r="Z17" s="117">
        <v>1</v>
      </c>
    </row>
    <row r="18" spans="6:26" ht="24.75" customHeight="1" x14ac:dyDescent="0.35">
      <c r="G18" s="156" t="s">
        <v>150</v>
      </c>
      <c r="H18" s="157"/>
      <c r="I18" s="157"/>
      <c r="J18" s="41">
        <f>'Сводная таблица для диаграмм'!F140</f>
        <v>3.8</v>
      </c>
      <c r="W18" s="155" t="str">
        <f>'Сводная таблица для диаграмм'!B126</f>
        <v>Мелитопольский район</v>
      </c>
      <c r="X18" s="146"/>
      <c r="Y18" s="146"/>
      <c r="Z18" s="117">
        <v>3</v>
      </c>
    </row>
    <row r="19" spans="6:26" ht="22.5" customHeight="1" x14ac:dyDescent="0.35">
      <c r="F19" s="24"/>
      <c r="G19" s="146"/>
      <c r="H19" s="146"/>
      <c r="I19" s="146"/>
      <c r="J19" s="42"/>
      <c r="K19" s="24"/>
      <c r="W19" s="155" t="str">
        <f>'Сводная таблица для диаграмм'!B128</f>
        <v>Веселовский район</v>
      </c>
      <c r="X19" s="146"/>
      <c r="Y19" s="146"/>
      <c r="Z19" s="117">
        <v>1</v>
      </c>
    </row>
    <row r="20" spans="6:26" ht="21" customHeight="1" x14ac:dyDescent="0.35">
      <c r="F20" s="24"/>
      <c r="G20" s="146"/>
      <c r="H20" s="146"/>
      <c r="I20" s="146"/>
      <c r="J20" s="42"/>
      <c r="K20" s="24"/>
      <c r="W20" s="156" t="str">
        <f>'Сводная таблица для диаграмм'!B129</f>
        <v>г.Мелитополь</v>
      </c>
      <c r="X20" s="157"/>
      <c r="Y20" s="157"/>
      <c r="Z20" s="84">
        <v>4</v>
      </c>
    </row>
    <row r="21" spans="6:26" s="24" customFormat="1" x14ac:dyDescent="0.2"/>
    <row r="22" spans="6:26" ht="23.25" x14ac:dyDescent="0.35">
      <c r="Z22" s="41"/>
    </row>
    <row r="23" spans="6:26" ht="23.25" x14ac:dyDescent="0.35">
      <c r="Z23" s="41"/>
    </row>
    <row r="24" spans="6:26" ht="23.25" x14ac:dyDescent="0.35">
      <c r="Z24" s="41"/>
    </row>
    <row r="25" spans="6:26" s="24" customFormat="1" ht="23.25" x14ac:dyDescent="0.35">
      <c r="Z25" s="41"/>
    </row>
    <row r="26" spans="6:26" ht="23.25" x14ac:dyDescent="0.35">
      <c r="Z26" s="41"/>
    </row>
    <row r="27" spans="6:26" ht="23.25" x14ac:dyDescent="0.35">
      <c r="Z27" s="41"/>
    </row>
    <row r="28" spans="6:26" ht="23.25" x14ac:dyDescent="0.35">
      <c r="Z28" s="41"/>
    </row>
    <row r="29" spans="6:26" ht="23.25" x14ac:dyDescent="0.35">
      <c r="Z29" s="41"/>
    </row>
  </sheetData>
  <sheetProtection algorithmName="SHA-512" hashValue="KK+nZBadI0SWdCDpXXs6U79HbNJ3lHuQubuzeM4fIwKcU48TKrm/OrOeTNHwp3IbflORq5hc2PclrsdTEMW8mQ==" saltValue="l2i64Mfye0CXjDQ5nVWGrg==" spinCount="100000" sheet="1" formatCells="0" formatColumns="0" formatRows="0" insertColumns="0" insertRows="0" insertHyperlinks="0" deleteColumns="0" deleteRows="0" sort="0" autoFilter="0" pivotTables="0"/>
  <mergeCells count="14">
    <mergeCell ref="W20:Y20"/>
    <mergeCell ref="W19:Y19"/>
    <mergeCell ref="W15:Z15"/>
    <mergeCell ref="W14:Z14"/>
    <mergeCell ref="W16:Y16"/>
    <mergeCell ref="W17:Y17"/>
    <mergeCell ref="W18:Y18"/>
    <mergeCell ref="G19:I19"/>
    <mergeCell ref="G20:I20"/>
    <mergeCell ref="G14:J14"/>
    <mergeCell ref="G15:J15"/>
    <mergeCell ref="G16:I16"/>
    <mergeCell ref="G17:I17"/>
    <mergeCell ref="G18:I18"/>
  </mergeCell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J17:AG36"/>
  <sheetViews>
    <sheetView showGridLines="0" view="pageBreakPreview" zoomScale="70" zoomScaleNormal="40" zoomScaleSheetLayoutView="70" workbookViewId="0">
      <selection activeCell="AD49" sqref="AD49"/>
    </sheetView>
  </sheetViews>
  <sheetFormatPr defaultRowHeight="12.75" x14ac:dyDescent="0.2"/>
  <cols>
    <col min="8" max="8" width="9.28515625" customWidth="1"/>
    <col min="20" max="20" width="9.140625" customWidth="1"/>
    <col min="21" max="21" width="4.85546875" customWidth="1"/>
    <col min="22" max="22" width="9.140625" customWidth="1"/>
    <col min="24" max="24" width="10.140625" customWidth="1"/>
    <col min="29" max="29" width="10.5703125" customWidth="1"/>
    <col min="30" max="30" width="7.7109375" customWidth="1"/>
    <col min="36" max="36" width="9.140625" customWidth="1"/>
  </cols>
  <sheetData>
    <row r="17" spans="10:33" ht="12.75" customHeight="1" x14ac:dyDescent="0.2">
      <c r="J17" s="160">
        <f>'Сводная таблица для диаграмм'!E167</f>
        <v>0</v>
      </c>
      <c r="K17" s="160"/>
      <c r="T17" s="159"/>
      <c r="U17" s="159"/>
      <c r="AB17" s="158">
        <f>'Сводная таблица для диаграмм'!E205</f>
        <v>-5</v>
      </c>
      <c r="AC17" s="158"/>
      <c r="AD17" s="158"/>
      <c r="AE17" s="158"/>
    </row>
    <row r="18" spans="10:33" ht="12.75" customHeight="1" x14ac:dyDescent="0.35">
      <c r="J18" s="160"/>
      <c r="K18" s="160"/>
      <c r="T18" s="159"/>
      <c r="U18" s="159"/>
      <c r="AA18" s="120"/>
      <c r="AB18" s="158"/>
      <c r="AC18" s="158"/>
      <c r="AD18" s="158"/>
      <c r="AE18" s="158"/>
    </row>
    <row r="21" spans="10:33" ht="25.5" x14ac:dyDescent="0.35">
      <c r="AA21" s="120">
        <f>'Сводная таблица для диаграмм'!E205</f>
        <v>-5</v>
      </c>
    </row>
    <row r="25" spans="10:33" ht="25.5" customHeight="1" x14ac:dyDescent="0.35">
      <c r="J25" s="161">
        <f>'Сводная таблица для диаграмм'!E186</f>
        <v>6</v>
      </c>
      <c r="K25" s="161"/>
      <c r="AB25" s="119"/>
      <c r="AC25" s="119"/>
    </row>
    <row r="32" spans="10:33" ht="12.75" customHeight="1" x14ac:dyDescent="0.35">
      <c r="Z32" s="71"/>
      <c r="AA32" s="71"/>
      <c r="AB32" s="71"/>
      <c r="AE32" s="72"/>
      <c r="AF32" s="72"/>
      <c r="AG32" s="72"/>
    </row>
    <row r="33" spans="24:33" ht="12.75" customHeight="1" x14ac:dyDescent="0.35">
      <c r="Z33" s="71"/>
      <c r="AA33" s="71"/>
      <c r="AB33" s="71"/>
      <c r="AE33" s="72"/>
      <c r="AF33" s="72"/>
      <c r="AG33" s="72"/>
    </row>
    <row r="36" spans="24:33" ht="25.5" x14ac:dyDescent="0.35">
      <c r="X36" s="73"/>
      <c r="AC36" s="73"/>
    </row>
  </sheetData>
  <sheetProtection algorithmName="SHA-512" hashValue="qq3cAB47f803LObbp+ZkhcPDSFXx0g/6PSaL/DXOpmLT8MJuwgnNfSXhNzG311jYoiZzPsBPIkOKgAnLY3XYqw==" saltValue="EgBUx3hgJk6oOJX98sAfuw==" spinCount="100000" sheet="1" formatCells="0" formatColumns="0" formatRows="0" insertColumns="0" insertRows="0" insertHyperlinks="0" deleteColumns="0" deleteRows="0" sort="0" autoFilter="0" pivotTables="0"/>
  <mergeCells count="4">
    <mergeCell ref="AB17:AE18"/>
    <mergeCell ref="T17:U18"/>
    <mergeCell ref="J17:K18"/>
    <mergeCell ref="J25:K25"/>
  </mergeCell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K20:AB54"/>
  <sheetViews>
    <sheetView showGridLines="0" view="pageBreakPreview" zoomScale="70" zoomScaleNormal="40" zoomScaleSheetLayoutView="70" workbookViewId="0">
      <selection activeCell="Q89" sqref="Q89"/>
    </sheetView>
  </sheetViews>
  <sheetFormatPr defaultRowHeight="12.75" x14ac:dyDescent="0.2"/>
  <cols>
    <col min="14" max="14" width="16.28515625" customWidth="1"/>
  </cols>
  <sheetData>
    <row r="20" spans="11:16" x14ac:dyDescent="0.2">
      <c r="K20" s="159"/>
      <c r="L20" s="159"/>
    </row>
    <row r="21" spans="11:16" x14ac:dyDescent="0.2">
      <c r="K21" s="159"/>
      <c r="L21" s="159"/>
      <c r="M21" s="162">
        <f>'Сводная таблица для диаграмм'!E331</f>
        <v>68</v>
      </c>
      <c r="N21" s="162"/>
      <c r="O21" s="162">
        <f>'Сводная таблица для диаграмм'!G331</f>
        <v>0</v>
      </c>
      <c r="P21" s="162"/>
    </row>
    <row r="22" spans="11:16" x14ac:dyDescent="0.2">
      <c r="M22" s="162"/>
      <c r="N22" s="162"/>
      <c r="O22" s="162"/>
      <c r="P22" s="162"/>
    </row>
    <row r="25" spans="11:16" x14ac:dyDescent="0.2">
      <c r="N25" s="159"/>
      <c r="O25" s="159"/>
    </row>
    <row r="26" spans="11:16" x14ac:dyDescent="0.2">
      <c r="N26" s="159"/>
      <c r="O26" s="159"/>
    </row>
    <row r="52" spans="26:28" x14ac:dyDescent="0.2">
      <c r="Z52" s="159"/>
      <c r="AA52" s="159"/>
      <c r="AB52" s="159"/>
    </row>
    <row r="53" spans="26:28" x14ac:dyDescent="0.2">
      <c r="Z53" s="159"/>
      <c r="AA53" s="159"/>
      <c r="AB53" s="159"/>
    </row>
    <row r="54" spans="26:28" x14ac:dyDescent="0.2">
      <c r="Z54" s="159"/>
      <c r="AA54" s="159"/>
      <c r="AB54" s="159"/>
    </row>
  </sheetData>
  <sheetProtection algorithmName="SHA-512" hashValue="79GK7PHN70W2iy5adF2uE5MgAib/GIYhYdKWKbhAzhYAzeAj4pXZVXH+N+uoJyk7zZRZ3+6bwmpAPxrpF4GGNg==" saltValue="kh/4YpTr2ILZpekxILY2hA==" spinCount="100000" sheet="1" formatCells="0" formatColumns="0" formatRows="0" insertColumns="0" insertRows="0" insertHyperlinks="0" deleteColumns="0" deleteRows="0" sort="0" autoFilter="0" pivotTables="0"/>
  <mergeCells count="5">
    <mergeCell ref="N25:O26"/>
    <mergeCell ref="K20:L21"/>
    <mergeCell ref="M21:N22"/>
    <mergeCell ref="Z52:AB54"/>
    <mergeCell ref="O21:P22"/>
  </mergeCells>
  <pageMargins left="0.7" right="0.7" top="0.75" bottom="0.75" header="0.3" footer="0.3"/>
  <pageSetup paperSize="9" scale="25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D2011"/>
  <sheetViews>
    <sheetView zoomScale="80" zoomScaleNormal="80" workbookViewId="0">
      <selection sqref="A1:D8"/>
    </sheetView>
  </sheetViews>
  <sheetFormatPr defaultRowHeight="12.75" x14ac:dyDescent="0.2"/>
  <cols>
    <col min="1" max="1" width="37.85546875" bestFit="1" customWidth="1"/>
    <col min="2" max="2" width="66" customWidth="1"/>
    <col min="3" max="3" width="33.85546875" bestFit="1" customWidth="1"/>
    <col min="4" max="4" width="192.5703125" bestFit="1" customWidth="1"/>
    <col min="5" max="5" width="21.42578125" bestFit="1" customWidth="1"/>
    <col min="6" max="6" width="26" customWidth="1"/>
    <col min="7" max="7" width="10.28515625" bestFit="1" customWidth="1"/>
    <col min="8" max="8" width="21.5703125" customWidth="1"/>
    <col min="9" max="10" width="11.7109375" bestFit="1" customWidth="1"/>
    <col min="11" max="11" width="20.140625" bestFit="1" customWidth="1"/>
    <col min="12" max="12" width="12.85546875" bestFit="1" customWidth="1"/>
    <col min="13" max="13" width="20.5703125" bestFit="1" customWidth="1"/>
    <col min="14" max="14" width="21.5703125" bestFit="1" customWidth="1"/>
    <col min="15" max="15" width="16" bestFit="1" customWidth="1"/>
    <col min="16" max="16" width="10.140625" bestFit="1" customWidth="1"/>
    <col min="17" max="17" width="17.28515625" bestFit="1" customWidth="1"/>
    <col min="18" max="18" width="15.85546875" bestFit="1" customWidth="1"/>
    <col min="19" max="19" width="17.42578125" bestFit="1" customWidth="1"/>
    <col min="20" max="20" width="20" bestFit="1" customWidth="1"/>
    <col min="21" max="21" width="23.140625" bestFit="1" customWidth="1"/>
    <col min="22" max="22" width="14.85546875" bestFit="1" customWidth="1"/>
    <col min="23" max="23" width="11.42578125" bestFit="1" customWidth="1"/>
    <col min="24" max="24" width="16" bestFit="1" customWidth="1"/>
    <col min="25" max="25" width="24.42578125" bestFit="1" customWidth="1"/>
    <col min="26" max="26" width="16.7109375" bestFit="1" customWidth="1"/>
    <col min="27" max="27" width="13" bestFit="1" customWidth="1"/>
    <col min="28" max="32" width="18.140625" bestFit="1" customWidth="1"/>
    <col min="33" max="35" width="18.5703125" bestFit="1" customWidth="1"/>
    <col min="36" max="36" width="24.5703125" bestFit="1" customWidth="1"/>
    <col min="37" max="45" width="18.5703125" bestFit="1" customWidth="1"/>
    <col min="46" max="150" width="10.7109375" bestFit="1" customWidth="1"/>
    <col min="151" max="151" width="12.7109375" bestFit="1" customWidth="1"/>
    <col min="152" max="152" width="8.140625" customWidth="1"/>
    <col min="153" max="153" width="20.140625" bestFit="1" customWidth="1"/>
    <col min="154" max="154" width="18.28515625" bestFit="1" customWidth="1"/>
    <col min="155" max="155" width="15.7109375" bestFit="1" customWidth="1"/>
    <col min="156" max="156" width="18.28515625" bestFit="1" customWidth="1"/>
    <col min="158" max="158" width="8.85546875" customWidth="1"/>
    <col min="159" max="159" width="11.5703125" bestFit="1" customWidth="1"/>
    <col min="160" max="184" width="12.140625" bestFit="1" customWidth="1"/>
    <col min="185" max="185" width="16.28515625" bestFit="1" customWidth="1"/>
    <col min="186" max="186" width="15.28515625" bestFit="1" customWidth="1"/>
    <col min="187" max="187" width="22" bestFit="1" customWidth="1"/>
    <col min="188" max="188" width="24.85546875" bestFit="1" customWidth="1"/>
    <col min="189" max="189" width="23.5703125" bestFit="1" customWidth="1"/>
    <col min="190" max="190" width="27.42578125" bestFit="1" customWidth="1"/>
    <col min="191" max="191" width="25.7109375" bestFit="1" customWidth="1"/>
    <col min="192" max="192" width="27.85546875" bestFit="1" customWidth="1"/>
    <col min="193" max="193" width="24" bestFit="1" customWidth="1"/>
    <col min="194" max="194" width="27.85546875" bestFit="1" customWidth="1"/>
    <col min="195" max="195" width="25" bestFit="1" customWidth="1"/>
    <col min="196" max="197" width="26.85546875" bestFit="1" customWidth="1"/>
    <col min="198" max="198" width="25.85546875" bestFit="1" customWidth="1"/>
    <col min="199" max="199" width="27.42578125" bestFit="1" customWidth="1"/>
    <col min="200" max="200" width="23.5703125" bestFit="1" customWidth="1"/>
    <col min="201" max="201" width="30.140625" bestFit="1" customWidth="1"/>
    <col min="202" max="202" width="25" bestFit="1" customWidth="1"/>
    <col min="203" max="203" width="31" bestFit="1" customWidth="1"/>
    <col min="204" max="204" width="27.42578125" bestFit="1" customWidth="1"/>
    <col min="205" max="205" width="21.7109375" bestFit="1" customWidth="1"/>
    <col min="206" max="206" width="24.85546875" bestFit="1" customWidth="1"/>
    <col min="207" max="207" width="26.85546875" bestFit="1" customWidth="1"/>
    <col min="208" max="208" width="23.85546875" bestFit="1" customWidth="1"/>
    <col min="209" max="209" width="23.42578125" bestFit="1" customWidth="1"/>
    <col min="210" max="210" width="21.140625" bestFit="1" customWidth="1"/>
    <col min="211" max="211" width="11.7109375" bestFit="1" customWidth="1"/>
    <col min="212" max="212" width="12.42578125" bestFit="1" customWidth="1"/>
    <col min="213" max="214" width="18.5703125" bestFit="1" customWidth="1"/>
    <col min="215" max="215" width="16.85546875" bestFit="1" customWidth="1"/>
    <col min="216" max="223" width="18.5703125" bestFit="1" customWidth="1"/>
    <col min="224" max="224" width="16.85546875" bestFit="1" customWidth="1"/>
    <col min="225" max="236" width="18.5703125" bestFit="1" customWidth="1"/>
    <col min="237" max="237" width="16.85546875" bestFit="1" customWidth="1"/>
    <col min="238" max="249" width="18.5703125" bestFit="1" customWidth="1"/>
    <col min="250" max="250" width="16.85546875" bestFit="1" customWidth="1"/>
    <col min="251" max="264" width="18.5703125" bestFit="1" customWidth="1"/>
    <col min="265" max="265" width="16.85546875" bestFit="1" customWidth="1"/>
    <col min="266" max="273" width="18.5703125" bestFit="1" customWidth="1"/>
    <col min="274" max="274" width="16.85546875" bestFit="1" customWidth="1"/>
    <col min="275" max="278" width="18.5703125" bestFit="1" customWidth="1"/>
    <col min="279" max="279" width="16.85546875" bestFit="1" customWidth="1"/>
    <col min="280" max="280" width="18.5703125" bestFit="1" customWidth="1"/>
    <col min="281" max="281" width="16.85546875" bestFit="1" customWidth="1"/>
    <col min="282" max="283" width="18.5703125" bestFit="1" customWidth="1"/>
    <col min="284" max="285" width="16.85546875" bestFit="1" customWidth="1"/>
    <col min="286" max="293" width="18.5703125" bestFit="1" customWidth="1"/>
    <col min="294" max="294" width="16.85546875" bestFit="1" customWidth="1"/>
    <col min="295" max="297" width="18.5703125" bestFit="1" customWidth="1"/>
    <col min="298" max="298" width="16.85546875" bestFit="1" customWidth="1"/>
    <col min="299" max="299" width="18.5703125" bestFit="1" customWidth="1"/>
    <col min="300" max="300" width="16.85546875" bestFit="1" customWidth="1"/>
    <col min="301" max="302" width="18.5703125" bestFit="1" customWidth="1"/>
    <col min="303" max="305" width="16.85546875" bestFit="1" customWidth="1"/>
    <col min="306" max="306" width="18.5703125" bestFit="1" customWidth="1"/>
    <col min="307" max="307" width="16.85546875" bestFit="1" customWidth="1"/>
    <col min="308" max="308" width="18.5703125" bestFit="1" customWidth="1"/>
    <col min="309" max="309" width="16.85546875" bestFit="1" customWidth="1"/>
    <col min="310" max="312" width="18.5703125" bestFit="1" customWidth="1"/>
    <col min="313" max="313" width="16.85546875" bestFit="1" customWidth="1"/>
    <col min="314" max="314" width="18.5703125" bestFit="1" customWidth="1"/>
    <col min="315" max="316" width="16.85546875" bestFit="1" customWidth="1"/>
    <col min="317" max="318" width="18.5703125" bestFit="1" customWidth="1"/>
    <col min="319" max="319" width="16.85546875" bestFit="1" customWidth="1"/>
    <col min="320" max="321" width="18.5703125" bestFit="1" customWidth="1"/>
    <col min="322" max="324" width="16.85546875" bestFit="1" customWidth="1"/>
    <col min="325" max="325" width="18.5703125" bestFit="1" customWidth="1"/>
    <col min="326" max="326" width="16.85546875" bestFit="1" customWidth="1"/>
    <col min="327" max="331" width="18.5703125" bestFit="1" customWidth="1"/>
    <col min="332" max="334" width="16.85546875" bestFit="1" customWidth="1"/>
    <col min="335" max="335" width="18.5703125" bestFit="1" customWidth="1"/>
    <col min="336" max="336" width="16.85546875" bestFit="1" customWidth="1"/>
    <col min="337" max="337" width="18.5703125" bestFit="1" customWidth="1"/>
    <col min="338" max="339" width="16.85546875" bestFit="1" customWidth="1"/>
    <col min="340" max="341" width="18.5703125" bestFit="1" customWidth="1"/>
    <col min="342" max="342" width="16.85546875" bestFit="1" customWidth="1"/>
    <col min="343" max="343" width="18.5703125" bestFit="1" customWidth="1"/>
    <col min="344" max="344" width="16.85546875" bestFit="1" customWidth="1"/>
    <col min="345" max="345" width="18.5703125" bestFit="1" customWidth="1"/>
    <col min="346" max="347" width="16.85546875" bestFit="1" customWidth="1"/>
    <col min="348" max="351" width="18.5703125" bestFit="1" customWidth="1"/>
    <col min="352" max="352" width="16.85546875" bestFit="1" customWidth="1"/>
    <col min="353" max="353" width="18.5703125" bestFit="1" customWidth="1"/>
    <col min="354" max="355" width="16.85546875" bestFit="1" customWidth="1"/>
    <col min="356" max="358" width="18.5703125" bestFit="1" customWidth="1"/>
    <col min="359" max="958" width="16.85546875" bestFit="1" customWidth="1"/>
    <col min="959" max="1052" width="17.28515625" bestFit="1" customWidth="1"/>
    <col min="1053" max="1054" width="16.28515625" bestFit="1" customWidth="1"/>
    <col min="1055" max="1107" width="17.28515625" bestFit="1" customWidth="1"/>
    <col min="1108" max="1108" width="11.140625" bestFit="1" customWidth="1"/>
    <col min="1109" max="1109" width="23.85546875" bestFit="1" customWidth="1"/>
    <col min="1110" max="1110" width="7.7109375" customWidth="1"/>
    <col min="1111" max="1111" width="13" bestFit="1" customWidth="1"/>
  </cols>
  <sheetData>
    <row r="1" spans="1:4" s="7" customFormat="1" ht="12.75" customHeight="1" x14ac:dyDescent="0.2">
      <c r="A1" s="163" t="s">
        <v>133</v>
      </c>
      <c r="B1" s="163"/>
      <c r="C1" s="163"/>
      <c r="D1" s="163"/>
    </row>
    <row r="2" spans="1:4" s="7" customFormat="1" x14ac:dyDescent="0.2">
      <c r="A2" s="163"/>
      <c r="B2" s="163"/>
      <c r="C2" s="163"/>
      <c r="D2" s="163"/>
    </row>
    <row r="3" spans="1:4" s="7" customFormat="1" x14ac:dyDescent="0.2">
      <c r="A3" s="163"/>
      <c r="B3" s="163"/>
      <c r="C3" s="163"/>
      <c r="D3" s="163"/>
    </row>
    <row r="4" spans="1:4" s="7" customFormat="1" x14ac:dyDescent="0.2">
      <c r="A4" s="163"/>
      <c r="B4" s="163"/>
      <c r="C4" s="163"/>
      <c r="D4" s="163"/>
    </row>
    <row r="5" spans="1:4" s="7" customFormat="1" x14ac:dyDescent="0.2">
      <c r="A5" s="163"/>
      <c r="B5" s="163"/>
      <c r="C5" s="163"/>
      <c r="D5" s="163"/>
    </row>
    <row r="6" spans="1:4" s="7" customFormat="1" ht="38.25" customHeight="1" x14ac:dyDescent="0.2">
      <c r="A6" s="163"/>
      <c r="B6" s="163"/>
      <c r="C6" s="163"/>
      <c r="D6" s="163"/>
    </row>
    <row r="7" spans="1:4" s="7" customFormat="1" ht="23.25" customHeight="1" x14ac:dyDescent="0.2">
      <c r="A7" s="163"/>
      <c r="B7" s="163"/>
      <c r="C7" s="163"/>
      <c r="D7" s="163"/>
    </row>
    <row r="8" spans="1:4" s="7" customFormat="1" x14ac:dyDescent="0.2">
      <c r="A8" s="163"/>
      <c r="B8" s="163"/>
      <c r="C8" s="163"/>
      <c r="D8" s="163"/>
    </row>
    <row r="9" spans="1:4" ht="36" x14ac:dyDescent="0.2">
      <c r="A9" s="8" t="s">
        <v>73</v>
      </c>
      <c r="B9" s="8" t="s">
        <v>75</v>
      </c>
      <c r="C9" s="9" t="s">
        <v>74</v>
      </c>
      <c r="D9" s="9" t="s">
        <v>76</v>
      </c>
    </row>
    <row r="10" spans="1:4" ht="18" x14ac:dyDescent="0.25">
      <c r="A10" s="18" t="str">
        <f>IF(D10&lt;&gt;" ",'База данных_основная'!#REF!," ")</f>
        <v xml:space="preserve"> </v>
      </c>
      <c r="B10" s="18" t="str">
        <f t="array" ref="B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" s="18" t="str">
        <f t="array" ref="C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" s="18" t="str">
        <f t="array" ref="D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" spans="1:4" ht="18" x14ac:dyDescent="0.25">
      <c r="A11" s="19" t="str">
        <f>IF(D11&lt;&gt;" ",'База данных_основная'!#REF!," ")</f>
        <v xml:space="preserve"> </v>
      </c>
      <c r="B11" s="19" t="str">
        <f t="array" ref="B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" s="19" t="str">
        <f t="array" ref="C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" s="19" t="str">
        <f t="array" ref="D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" spans="1:4" ht="18" x14ac:dyDescent="0.25">
      <c r="A12" s="19" t="str">
        <f>IF(D12&lt;&gt;" ",'База данных_основная'!#REF!," ")</f>
        <v xml:space="preserve"> </v>
      </c>
      <c r="B12" s="19" t="str">
        <f t="array" ref="B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" s="19" t="str">
        <f t="array" ref="C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" s="19" t="str">
        <f t="array" ref="D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" spans="1:4" ht="18" x14ac:dyDescent="0.25">
      <c r="A13" s="19" t="str">
        <f>IF(D13&lt;&gt;" ",'База данных_основная'!#REF!," ")</f>
        <v xml:space="preserve"> </v>
      </c>
      <c r="B13" s="19" t="str">
        <f t="array" ref="B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" s="19" t="str">
        <f t="array" ref="C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" s="19" t="str">
        <f t="array" ref="D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" spans="1:4" ht="18" x14ac:dyDescent="0.25">
      <c r="A14" s="19" t="str">
        <f>IF(D14&lt;&gt;" ",'База данных_основная'!#REF!," ")</f>
        <v xml:space="preserve"> </v>
      </c>
      <c r="B14" s="19" t="str">
        <f t="array" ref="B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" s="19" t="str">
        <f t="array" ref="C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" s="19" t="str">
        <f t="array" ref="D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" spans="1:4" ht="18" x14ac:dyDescent="0.25">
      <c r="A15" s="19" t="str">
        <f>IF(D15&lt;&gt;" ",'База данных_основная'!#REF!," ")</f>
        <v xml:space="preserve"> </v>
      </c>
      <c r="B15" s="19" t="str">
        <f t="array" ref="B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" s="19" t="str">
        <f t="array" ref="C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" s="19" t="str">
        <f t="array" ref="D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" spans="1:4" ht="18" x14ac:dyDescent="0.25">
      <c r="A16" s="19" t="str">
        <f>IF(D16&lt;&gt;" ",'База данных_основная'!#REF!," ")</f>
        <v xml:space="preserve"> </v>
      </c>
      <c r="B16" s="19" t="str">
        <f t="array" ref="B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" s="19" t="str">
        <f t="array" ref="C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" s="19" t="str">
        <f t="array" ref="D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" spans="1:4" ht="18" x14ac:dyDescent="0.25">
      <c r="A17" s="19" t="str">
        <f>IF(D17&lt;&gt;" ",'База данных_основная'!#REF!," ")</f>
        <v xml:space="preserve"> </v>
      </c>
      <c r="B17" s="19" t="str">
        <f t="array" ref="B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" s="19" t="str">
        <f t="array" ref="C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" s="19" t="str">
        <f t="array" ref="D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" spans="1:4" ht="18" x14ac:dyDescent="0.25">
      <c r="A18" s="19" t="str">
        <f>IF(D18&lt;&gt;" ",'База данных_основная'!#REF!," ")</f>
        <v xml:space="preserve"> </v>
      </c>
      <c r="B18" s="19" t="str">
        <f t="array" ref="B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" s="19" t="str">
        <f t="array" ref="C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" s="19" t="str">
        <f t="array" ref="D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" spans="1:4" ht="18" x14ac:dyDescent="0.25">
      <c r="A19" s="19" t="str">
        <f>IF(D19&lt;&gt;" ",'База данных_основная'!#REF!," ")</f>
        <v xml:space="preserve"> </v>
      </c>
      <c r="B19" s="19" t="str">
        <f t="array" ref="B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" s="19" t="str">
        <f t="array" ref="C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" s="19" t="str">
        <f t="array" ref="D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" spans="1:4" ht="18" x14ac:dyDescent="0.25">
      <c r="A20" s="19" t="str">
        <f>IF(D20&lt;&gt;" ",'База данных_основная'!#REF!," ")</f>
        <v xml:space="preserve"> </v>
      </c>
      <c r="B20" s="19" t="str">
        <f t="array" ref="B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" s="19" t="str">
        <f t="array" ref="C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" s="19" t="str">
        <f t="array" ref="D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1" spans="1:4" ht="18" x14ac:dyDescent="0.25">
      <c r="A21" s="19" t="str">
        <f>IF(D21&lt;&gt;" ",'База данных_основная'!#REF!," ")</f>
        <v xml:space="preserve"> </v>
      </c>
      <c r="B21" s="19" t="str">
        <f t="array" ref="B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1" s="19" t="str">
        <f t="array" ref="C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1" s="19" t="str">
        <f t="array" ref="D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2" spans="1:4" ht="18" x14ac:dyDescent="0.25">
      <c r="A22" s="19" t="str">
        <f>IF(D22&lt;&gt;" ",'База данных_основная'!#REF!," ")</f>
        <v xml:space="preserve"> </v>
      </c>
      <c r="B22" s="19" t="str">
        <f t="array" ref="B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2" s="19" t="str">
        <f t="array" ref="C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2" s="19" t="str">
        <f t="array" ref="D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3" spans="1:4" ht="18" x14ac:dyDescent="0.25">
      <c r="A23" s="19" t="str">
        <f>IF(D23&lt;&gt;" ",'База данных_основная'!#REF!," ")</f>
        <v xml:space="preserve"> </v>
      </c>
      <c r="B23" s="19" t="str">
        <f t="array" ref="B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3" s="19" t="str">
        <f t="array" ref="C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3" s="19" t="str">
        <f t="array" ref="D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4" spans="1:4" ht="18" x14ac:dyDescent="0.25">
      <c r="A24" s="19" t="str">
        <f>IF(D24&lt;&gt;" ",'База данных_основная'!#REF!," ")</f>
        <v xml:space="preserve"> </v>
      </c>
      <c r="B24" s="19" t="str">
        <f t="array" ref="B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4" s="19" t="str">
        <f t="array" ref="C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4" s="19" t="str">
        <f t="array" ref="D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5" spans="1:4" ht="18" x14ac:dyDescent="0.25">
      <c r="A25" s="19" t="str">
        <f>IF(D25&lt;&gt;" ",'База данных_основная'!#REF!," ")</f>
        <v xml:space="preserve"> </v>
      </c>
      <c r="B25" s="19" t="str">
        <f t="array" ref="B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5" s="19" t="str">
        <f t="array" ref="C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5" s="19" t="str">
        <f t="array" ref="D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6" spans="1:4" ht="18" x14ac:dyDescent="0.25">
      <c r="A26" s="19" t="str">
        <f>IF(D26&lt;&gt;" ",'База данных_основная'!#REF!," ")</f>
        <v xml:space="preserve"> </v>
      </c>
      <c r="B26" s="19" t="str">
        <f t="array" ref="B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6" s="19" t="str">
        <f t="array" ref="C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6" s="19" t="str">
        <f t="array" ref="D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7" spans="1:4" ht="18" x14ac:dyDescent="0.25">
      <c r="A27" s="19" t="str">
        <f>IF(D27&lt;&gt;" ",'База данных_основная'!#REF!," ")</f>
        <v xml:space="preserve"> </v>
      </c>
      <c r="B27" s="19" t="str">
        <f t="array" ref="B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7" s="19" t="str">
        <f t="array" ref="C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7" s="19" t="str">
        <f t="array" ref="D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8" spans="1:4" ht="18" x14ac:dyDescent="0.25">
      <c r="A28" s="19" t="str">
        <f>IF(D28&lt;&gt;" ",'База данных_основная'!#REF!," ")</f>
        <v xml:space="preserve"> </v>
      </c>
      <c r="B28" s="19" t="str">
        <f t="array" ref="B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8" s="19" t="str">
        <f t="array" ref="C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8" s="19" t="str">
        <f t="array" ref="D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9" spans="1:4" ht="18" x14ac:dyDescent="0.25">
      <c r="A29" s="19" t="str">
        <f>IF(D29&lt;&gt;" ",'База данных_основная'!#REF!," ")</f>
        <v xml:space="preserve"> </v>
      </c>
      <c r="B29" s="19" t="str">
        <f t="array" ref="B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9" s="19" t="str">
        <f t="array" ref="C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9" s="19" t="str">
        <f t="array" ref="D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0" spans="1:4" ht="18" x14ac:dyDescent="0.25">
      <c r="A30" s="19" t="str">
        <f>IF(D30&lt;&gt;" ",'База данных_основная'!#REF!," ")</f>
        <v xml:space="preserve"> </v>
      </c>
      <c r="B30" s="19" t="str">
        <f t="array" ref="B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0" s="19" t="str">
        <f t="array" ref="C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0" s="19" t="str">
        <f t="array" ref="D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1" spans="1:4" ht="18" x14ac:dyDescent="0.25">
      <c r="A31" s="19" t="str">
        <f>IF(D31&lt;&gt;" ",'База данных_основная'!#REF!," ")</f>
        <v xml:space="preserve"> </v>
      </c>
      <c r="B31" s="19" t="str">
        <f t="array" ref="B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1" s="19" t="str">
        <f t="array" ref="C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1" s="19" t="str">
        <f t="array" ref="D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2" spans="1:4" ht="18" x14ac:dyDescent="0.25">
      <c r="A32" s="19" t="str">
        <f>IF(D32&lt;&gt;" ",'База данных_основная'!#REF!," ")</f>
        <v xml:space="preserve"> </v>
      </c>
      <c r="B32" s="19" t="str">
        <f t="array" ref="B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2" s="19" t="str">
        <f t="array" ref="C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2" s="19" t="str">
        <f t="array" ref="D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3" spans="1:4" ht="18" x14ac:dyDescent="0.25">
      <c r="A33" s="19" t="str">
        <f>IF(D33&lt;&gt;" ",'База данных_основная'!#REF!," ")</f>
        <v xml:space="preserve"> </v>
      </c>
      <c r="B33" s="19" t="str">
        <f t="array" ref="B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3" s="19" t="str">
        <f t="array" ref="C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3" s="19" t="str">
        <f t="array" ref="D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4" spans="1:4" ht="18" x14ac:dyDescent="0.25">
      <c r="A34" s="19" t="str">
        <f>IF(D34&lt;&gt;" ",'База данных_основная'!#REF!," ")</f>
        <v xml:space="preserve"> </v>
      </c>
      <c r="B34" s="19" t="str">
        <f t="array" ref="B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4" s="19" t="str">
        <f t="array" ref="C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4" s="19" t="str">
        <f t="array" ref="D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5" spans="1:4" ht="18" x14ac:dyDescent="0.25">
      <c r="A35" s="19" t="str">
        <f>IF(D35&lt;&gt;" ",'База данных_основная'!#REF!," ")</f>
        <v xml:space="preserve"> </v>
      </c>
      <c r="B35" s="19" t="str">
        <f t="array" ref="B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5" s="19" t="str">
        <f t="array" ref="C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5" s="19" t="str">
        <f t="array" ref="D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6" spans="1:4" ht="18" x14ac:dyDescent="0.25">
      <c r="A36" s="19" t="str">
        <f>IF(D36&lt;&gt;" ",'База данных_основная'!#REF!," ")</f>
        <v xml:space="preserve"> </v>
      </c>
      <c r="B36" s="19" t="str">
        <f t="array" ref="B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6" s="19" t="str">
        <f t="array" ref="C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6" s="19" t="str">
        <f t="array" ref="D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7" spans="1:4" ht="18" x14ac:dyDescent="0.25">
      <c r="A37" s="19" t="str">
        <f>IF(D37&lt;&gt;" ",'База данных_основная'!#REF!," ")</f>
        <v xml:space="preserve"> </v>
      </c>
      <c r="B37" s="19" t="str">
        <f t="array" ref="B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7" s="19" t="str">
        <f t="array" ref="C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7" s="19" t="str">
        <f t="array" ref="D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8" spans="1:4" ht="18" x14ac:dyDescent="0.25">
      <c r="A38" s="19" t="str">
        <f>IF(D38&lt;&gt;" ",'База данных_основная'!#REF!," ")</f>
        <v xml:space="preserve"> </v>
      </c>
      <c r="B38" s="19" t="str">
        <f t="array" ref="B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8" s="19" t="str">
        <f t="array" ref="C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8" s="19" t="str">
        <f t="array" ref="D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9" spans="1:4" ht="18" x14ac:dyDescent="0.25">
      <c r="A39" s="19" t="str">
        <f>IF(D39&lt;&gt;" ",'База данных_основная'!#REF!," ")</f>
        <v xml:space="preserve"> </v>
      </c>
      <c r="B39" s="19" t="str">
        <f t="array" ref="B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9" s="19" t="str">
        <f t="array" ref="C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9" s="19" t="str">
        <f t="array" ref="D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0" spans="1:4" ht="18" x14ac:dyDescent="0.25">
      <c r="A40" s="19" t="str">
        <f>IF(D40&lt;&gt;" ",'База данных_основная'!#REF!," ")</f>
        <v xml:space="preserve"> </v>
      </c>
      <c r="B40" s="19" t="str">
        <f t="array" ref="B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0" s="19" t="str">
        <f t="array" ref="C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0" s="19" t="str">
        <f t="array" ref="D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1" spans="1:4" ht="18" x14ac:dyDescent="0.25">
      <c r="A41" s="19" t="str">
        <f>IF(D41&lt;&gt;" ",'База данных_основная'!#REF!," ")</f>
        <v xml:space="preserve"> </v>
      </c>
      <c r="B41" s="19" t="str">
        <f t="array" ref="B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1" s="19" t="str">
        <f t="array" ref="C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1" s="19" t="str">
        <f t="array" ref="D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2" spans="1:4" ht="18" x14ac:dyDescent="0.25">
      <c r="A42" s="19" t="str">
        <f>IF(D42&lt;&gt;" ",'База данных_основная'!#REF!," ")</f>
        <v xml:space="preserve"> </v>
      </c>
      <c r="B42" s="19" t="str">
        <f t="array" ref="B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2" s="19" t="str">
        <f t="array" ref="C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2" s="19" t="str">
        <f t="array" ref="D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3" spans="1:4" ht="18" x14ac:dyDescent="0.25">
      <c r="A43" s="19" t="str">
        <f>IF(D43&lt;&gt;" ",'База данных_основная'!#REF!," ")</f>
        <v xml:space="preserve"> </v>
      </c>
      <c r="B43" s="19" t="str">
        <f t="array" ref="B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3" s="19" t="str">
        <f t="array" ref="C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3" s="19" t="str">
        <f t="array" ref="D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4" spans="1:4" ht="18" x14ac:dyDescent="0.25">
      <c r="A44" s="19" t="str">
        <f>IF(D44&lt;&gt;" ",'База данных_основная'!#REF!," ")</f>
        <v xml:space="preserve"> </v>
      </c>
      <c r="B44" s="19" t="str">
        <f t="array" ref="B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4" s="19" t="str">
        <f t="array" ref="C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4" s="19" t="str">
        <f t="array" ref="D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5" spans="1:4" ht="18" x14ac:dyDescent="0.25">
      <c r="A45" s="19" t="str">
        <f>IF(D45&lt;&gt;" ",'База данных_основная'!#REF!," ")</f>
        <v xml:space="preserve"> </v>
      </c>
      <c r="B45" s="19" t="str">
        <f t="array" ref="B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5" s="19" t="str">
        <f t="array" ref="C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5" s="19" t="str">
        <f t="array" ref="D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6" spans="1:4" ht="18" x14ac:dyDescent="0.25">
      <c r="A46" s="19" t="str">
        <f>IF(D46&lt;&gt;" ",'База данных_основная'!#REF!," ")</f>
        <v xml:space="preserve"> </v>
      </c>
      <c r="B46" s="19" t="str">
        <f t="array" ref="B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6" s="19" t="str">
        <f t="array" ref="C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6" s="19" t="str">
        <f t="array" ref="D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7" spans="1:4" ht="18" x14ac:dyDescent="0.25">
      <c r="A47" s="19" t="str">
        <f>IF(D47&lt;&gt;" ",'База данных_основная'!#REF!," ")</f>
        <v xml:space="preserve"> </v>
      </c>
      <c r="B47" s="19" t="str">
        <f t="array" ref="B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7" s="19" t="str">
        <f t="array" ref="C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7" s="19" t="str">
        <f t="array" ref="D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8" spans="1:4" ht="18" x14ac:dyDescent="0.25">
      <c r="A48" s="19" t="str">
        <f>IF(D48&lt;&gt;" ",'База данных_основная'!#REF!," ")</f>
        <v xml:space="preserve"> </v>
      </c>
      <c r="B48" s="19" t="str">
        <f t="array" ref="B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8" s="19" t="str">
        <f t="array" ref="C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8" s="19" t="str">
        <f t="array" ref="D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9" spans="1:4" ht="18" x14ac:dyDescent="0.25">
      <c r="A49" s="19" t="str">
        <f>IF(D49&lt;&gt;" ",'База данных_основная'!#REF!," ")</f>
        <v xml:space="preserve"> </v>
      </c>
      <c r="B49" s="19" t="str">
        <f t="array" ref="B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9" s="19" t="str">
        <f t="array" ref="C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9" s="19" t="str">
        <f t="array" ref="D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0" spans="1:4" ht="18" x14ac:dyDescent="0.25">
      <c r="A50" s="19" t="str">
        <f>IF(D50&lt;&gt;" ",'База данных_основная'!#REF!," ")</f>
        <v xml:space="preserve"> </v>
      </c>
      <c r="B50" s="19" t="str">
        <f t="array" ref="B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0" s="19" t="str">
        <f t="array" ref="C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0" s="19" t="str">
        <f t="array" ref="D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1" spans="1:4" ht="18" x14ac:dyDescent="0.25">
      <c r="A51" s="19" t="str">
        <f>IF(D51&lt;&gt;" ",'База данных_основная'!#REF!," ")</f>
        <v xml:space="preserve"> </v>
      </c>
      <c r="B51" s="19" t="str">
        <f t="array" ref="B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1" s="19" t="str">
        <f t="array" ref="C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1" s="19" t="str">
        <f t="array" ref="D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2" spans="1:4" ht="18" x14ac:dyDescent="0.25">
      <c r="A52" s="19" t="str">
        <f>IF(D52&lt;&gt;" ",'База данных_основная'!#REF!," ")</f>
        <v xml:space="preserve"> </v>
      </c>
      <c r="B52" s="19" t="str">
        <f t="array" ref="B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2" s="19" t="str">
        <f t="array" ref="C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2" s="19" t="str">
        <f t="array" ref="D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3" spans="1:4" ht="18" x14ac:dyDescent="0.25">
      <c r="A53" s="19" t="str">
        <f>IF(D53&lt;&gt;" ",'База данных_основная'!#REF!," ")</f>
        <v xml:space="preserve"> </v>
      </c>
      <c r="B53" s="19" t="str">
        <f t="array" ref="B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3" s="19" t="str">
        <f t="array" ref="C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3" s="19" t="str">
        <f t="array" ref="D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4" spans="1:4" ht="18" x14ac:dyDescent="0.25">
      <c r="A54" s="19" t="str">
        <f>IF(D54&lt;&gt;" ",'База данных_основная'!#REF!," ")</f>
        <v xml:space="preserve"> </v>
      </c>
      <c r="B54" s="19" t="str">
        <f t="array" ref="B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4" s="19" t="str">
        <f t="array" ref="C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4" s="19" t="str">
        <f t="array" ref="D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5" spans="1:4" ht="18" x14ac:dyDescent="0.25">
      <c r="A55" s="19" t="str">
        <f>IF(D55&lt;&gt;" ",'База данных_основная'!#REF!," ")</f>
        <v xml:space="preserve"> </v>
      </c>
      <c r="B55" s="19" t="str">
        <f t="array" ref="B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5" s="19" t="str">
        <f t="array" ref="C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5" s="19" t="str">
        <f t="array" ref="D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6" spans="1:4" ht="18" x14ac:dyDescent="0.25">
      <c r="A56" s="19" t="str">
        <f>IF(D56&lt;&gt;" ",'База данных_основная'!#REF!," ")</f>
        <v xml:space="preserve"> </v>
      </c>
      <c r="B56" s="19" t="str">
        <f t="array" ref="B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6" s="19" t="str">
        <f t="array" ref="C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6" s="19" t="str">
        <f t="array" ref="D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7" spans="1:4" ht="18" x14ac:dyDescent="0.25">
      <c r="A57" s="19" t="str">
        <f>IF(D57&lt;&gt;" ",'База данных_основная'!#REF!," ")</f>
        <v xml:space="preserve"> </v>
      </c>
      <c r="B57" s="19" t="str">
        <f t="array" ref="B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7" s="19" t="str">
        <f t="array" ref="C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7" s="19" t="str">
        <f t="array" ref="D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8" spans="1:4" ht="18" x14ac:dyDescent="0.25">
      <c r="A58" s="19" t="str">
        <f>IF(D58&lt;&gt;" ",'База данных_основная'!#REF!," ")</f>
        <v xml:space="preserve"> </v>
      </c>
      <c r="B58" s="19" t="str">
        <f t="array" ref="B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8" s="19" t="str">
        <f t="array" ref="C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8" s="19" t="str">
        <f t="array" ref="D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9" spans="1:4" ht="18" x14ac:dyDescent="0.25">
      <c r="A59" s="19" t="str">
        <f>IF(D59&lt;&gt;" ",'База данных_основная'!#REF!," ")</f>
        <v xml:space="preserve"> </v>
      </c>
      <c r="B59" s="19" t="str">
        <f t="array" ref="B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9" s="19" t="str">
        <f t="array" ref="C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9" s="19" t="str">
        <f t="array" ref="D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0" spans="1:4" ht="18" x14ac:dyDescent="0.25">
      <c r="A60" s="19" t="str">
        <f>IF(D60&lt;&gt;" ",'База данных_основная'!#REF!," ")</f>
        <v xml:space="preserve"> </v>
      </c>
      <c r="B60" s="19" t="str">
        <f t="array" ref="B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0" s="19" t="str">
        <f t="array" ref="C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0" s="19" t="str">
        <f t="array" ref="D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1" spans="1:4" ht="18" x14ac:dyDescent="0.25">
      <c r="A61" s="19" t="str">
        <f>IF(D61&lt;&gt;" ",'База данных_основная'!#REF!," ")</f>
        <v xml:space="preserve"> </v>
      </c>
      <c r="B61" s="19" t="str">
        <f t="array" ref="B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1" s="19" t="str">
        <f t="array" ref="C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1" s="19" t="str">
        <f t="array" ref="D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2" spans="1:4" ht="18" x14ac:dyDescent="0.25">
      <c r="A62" s="19" t="str">
        <f>IF(D62&lt;&gt;" ",'База данных_основная'!#REF!," ")</f>
        <v xml:space="preserve"> </v>
      </c>
      <c r="B62" s="19" t="str">
        <f t="array" ref="B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2" s="19" t="str">
        <f t="array" ref="C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2" s="19" t="str">
        <f t="array" ref="D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3" spans="1:4" ht="18" x14ac:dyDescent="0.25">
      <c r="A63" s="19" t="str">
        <f>IF(D63&lt;&gt;" ",'База данных_основная'!#REF!," ")</f>
        <v xml:space="preserve"> </v>
      </c>
      <c r="B63" s="19" t="str">
        <f t="array" ref="B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3" s="19" t="str">
        <f t="array" ref="C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3" s="19" t="str">
        <f t="array" ref="D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4" spans="1:4" ht="18" x14ac:dyDescent="0.25">
      <c r="A64" s="19" t="str">
        <f>IF(D64&lt;&gt;" ",'База данных_основная'!#REF!," ")</f>
        <v xml:space="preserve"> </v>
      </c>
      <c r="B64" s="19" t="str">
        <f t="array" ref="B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4" s="19" t="str">
        <f t="array" ref="C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4" s="19" t="str">
        <f t="array" ref="D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5" spans="1:4" ht="18" x14ac:dyDescent="0.25">
      <c r="A65" s="19" t="str">
        <f>IF(D65&lt;&gt;" ",'База данных_основная'!#REF!," ")</f>
        <v xml:space="preserve"> </v>
      </c>
      <c r="B65" s="19" t="str">
        <f t="array" ref="B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5" s="19" t="str">
        <f t="array" ref="C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5" s="19" t="str">
        <f t="array" ref="D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6" spans="1:4" ht="18" x14ac:dyDescent="0.25">
      <c r="A66" s="19" t="str">
        <f>IF(D66&lt;&gt;" ",'База данных_основная'!#REF!," ")</f>
        <v xml:space="preserve"> </v>
      </c>
      <c r="B66" s="19" t="str">
        <f t="array" ref="B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6" s="19" t="str">
        <f t="array" ref="C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6" s="19" t="str">
        <f t="array" ref="D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7" spans="1:4" ht="18" x14ac:dyDescent="0.25">
      <c r="A67" s="19" t="str">
        <f>IF(D67&lt;&gt;" ",'База данных_основная'!#REF!," ")</f>
        <v xml:space="preserve"> </v>
      </c>
      <c r="B67" s="19" t="str">
        <f t="array" ref="B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7" s="19" t="str">
        <f t="array" ref="C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7" s="19" t="str">
        <f t="array" ref="D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8" spans="1:4" ht="18" x14ac:dyDescent="0.25">
      <c r="A68" s="19" t="str">
        <f>IF(D68&lt;&gt;" ",'База данных_основная'!#REF!," ")</f>
        <v xml:space="preserve"> </v>
      </c>
      <c r="B68" s="19" t="str">
        <f t="array" ref="B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8" s="19" t="str">
        <f t="array" ref="C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8" s="19" t="str">
        <f t="array" ref="D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9" spans="1:4" ht="18" x14ac:dyDescent="0.25">
      <c r="A69" s="19" t="str">
        <f>IF(D69&lt;&gt;" ",'База данных_основная'!#REF!," ")</f>
        <v xml:space="preserve"> </v>
      </c>
      <c r="B69" s="19" t="str">
        <f t="array" ref="B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9" s="19" t="str">
        <f t="array" ref="C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9" s="19" t="str">
        <f t="array" ref="D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0" spans="1:4" ht="18" x14ac:dyDescent="0.25">
      <c r="A70" s="19" t="str">
        <f>IF(D70&lt;&gt;" ",'База данных_основная'!#REF!," ")</f>
        <v xml:space="preserve"> </v>
      </c>
      <c r="B70" s="19" t="str">
        <f t="array" ref="B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0" s="19" t="str">
        <f t="array" ref="C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0" s="19" t="str">
        <f t="array" ref="D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1" spans="1:4" ht="18" x14ac:dyDescent="0.25">
      <c r="A71" s="19" t="str">
        <f>IF(D71&lt;&gt;" ",'База данных_основная'!#REF!," ")</f>
        <v xml:space="preserve"> </v>
      </c>
      <c r="B71" s="19" t="str">
        <f t="array" ref="B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1" s="19" t="str">
        <f t="array" ref="C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1" s="19" t="str">
        <f t="array" ref="D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2" spans="1:4" ht="18" x14ac:dyDescent="0.25">
      <c r="A72" s="19" t="str">
        <f>IF(D72&lt;&gt;" ",'База данных_основная'!#REF!," ")</f>
        <v xml:space="preserve"> </v>
      </c>
      <c r="B72" s="19" t="str">
        <f t="array" ref="B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2" s="19" t="str">
        <f t="array" ref="C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2" s="19" t="str">
        <f t="array" ref="D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3" spans="1:4" ht="18" x14ac:dyDescent="0.25">
      <c r="A73" s="19" t="str">
        <f>IF(D73&lt;&gt;" ",'База данных_основная'!#REF!," ")</f>
        <v xml:space="preserve"> </v>
      </c>
      <c r="B73" s="19" t="str">
        <f t="array" ref="B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3" s="19" t="str">
        <f t="array" ref="C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3" s="19" t="str">
        <f t="array" ref="D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4" spans="1:4" ht="18" x14ac:dyDescent="0.25">
      <c r="A74" s="19" t="str">
        <f>IF(D74&lt;&gt;" ",'База данных_основная'!#REF!," ")</f>
        <v xml:space="preserve"> </v>
      </c>
      <c r="B74" s="19" t="str">
        <f t="array" ref="B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4" s="19" t="str">
        <f t="array" ref="C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4" s="19" t="str">
        <f t="array" ref="D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5" spans="1:4" ht="18" x14ac:dyDescent="0.25">
      <c r="A75" s="19" t="str">
        <f>IF(D75&lt;&gt;" ",'База данных_основная'!#REF!," ")</f>
        <v xml:space="preserve"> </v>
      </c>
      <c r="B75" s="19" t="str">
        <f t="array" ref="B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5" s="19" t="str">
        <f t="array" ref="C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5" s="19" t="str">
        <f t="array" ref="D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6" spans="1:4" ht="18" x14ac:dyDescent="0.25">
      <c r="A76" s="19" t="str">
        <f>IF(D76&lt;&gt;" ",'База данных_основная'!#REF!," ")</f>
        <v xml:space="preserve"> </v>
      </c>
      <c r="B76" s="19" t="str">
        <f t="array" ref="B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6" s="19" t="str">
        <f t="array" ref="C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6" s="19" t="str">
        <f t="array" ref="D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7" spans="1:4" ht="18" x14ac:dyDescent="0.25">
      <c r="A77" s="19" t="str">
        <f>IF(D77&lt;&gt;" ",'База данных_основная'!#REF!," ")</f>
        <v xml:space="preserve"> </v>
      </c>
      <c r="B77" s="19" t="str">
        <f t="array" ref="B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7" s="19" t="str">
        <f t="array" ref="C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7" s="19" t="str">
        <f t="array" ref="D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8" spans="1:4" ht="18" x14ac:dyDescent="0.25">
      <c r="A78" s="19" t="str">
        <f>IF(D78&lt;&gt;" ",'База данных_основная'!#REF!," ")</f>
        <v xml:space="preserve"> </v>
      </c>
      <c r="B78" s="19" t="str">
        <f t="array" ref="B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8" s="19" t="str">
        <f t="array" ref="C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8" s="19" t="str">
        <f t="array" ref="D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9" spans="1:4" ht="18" x14ac:dyDescent="0.25">
      <c r="A79" s="19" t="str">
        <f>IF(D79&lt;&gt;" ",'База данных_основная'!#REF!," ")</f>
        <v xml:space="preserve"> </v>
      </c>
      <c r="B79" s="19" t="str">
        <f t="array" ref="B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9" s="19" t="str">
        <f t="array" ref="C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9" s="19" t="str">
        <f t="array" ref="D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0" spans="1:4" ht="18" x14ac:dyDescent="0.25">
      <c r="A80" s="19" t="str">
        <f>IF(D80&lt;&gt;" ",'База данных_основная'!#REF!," ")</f>
        <v xml:space="preserve"> </v>
      </c>
      <c r="B80" s="19" t="str">
        <f t="array" ref="B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0" s="19" t="str">
        <f t="array" ref="C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0" s="19" t="str">
        <f t="array" ref="D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1" spans="1:4" ht="18" x14ac:dyDescent="0.25">
      <c r="A81" s="19" t="str">
        <f>IF(D81&lt;&gt;" ",'База данных_основная'!#REF!," ")</f>
        <v xml:space="preserve"> </v>
      </c>
      <c r="B81" s="19" t="str">
        <f t="array" ref="B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1" s="19" t="str">
        <f t="array" ref="C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1" s="19" t="str">
        <f t="array" ref="D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2" spans="1:4" ht="18" x14ac:dyDescent="0.25">
      <c r="A82" s="19" t="str">
        <f>IF(D82&lt;&gt;" ",'База данных_основная'!#REF!," ")</f>
        <v xml:space="preserve"> </v>
      </c>
      <c r="B82" s="19" t="str">
        <f t="array" ref="B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2" s="19" t="str">
        <f t="array" ref="C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2" s="19" t="str">
        <f t="array" ref="D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3" spans="1:4" ht="18" x14ac:dyDescent="0.25">
      <c r="A83" s="19" t="str">
        <f>IF(D83&lt;&gt;" ",'База данных_основная'!#REF!," ")</f>
        <v xml:space="preserve"> </v>
      </c>
      <c r="B83" s="19" t="str">
        <f t="array" ref="B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3" s="19" t="str">
        <f t="array" ref="C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3" s="19" t="str">
        <f t="array" ref="D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4" spans="1:4" ht="18" x14ac:dyDescent="0.25">
      <c r="A84" s="19" t="str">
        <f>IF(D84&lt;&gt;" ",'База данных_основная'!#REF!," ")</f>
        <v xml:space="preserve"> </v>
      </c>
      <c r="B84" s="19" t="str">
        <f t="array" ref="B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4" s="19" t="str">
        <f t="array" ref="C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4" s="19" t="str">
        <f t="array" ref="D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5" spans="1:4" ht="18" x14ac:dyDescent="0.25">
      <c r="A85" s="19" t="str">
        <f>IF(D85&lt;&gt;" ",'База данных_основная'!#REF!," ")</f>
        <v xml:space="preserve"> </v>
      </c>
      <c r="B85" s="19" t="str">
        <f t="array" ref="B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5" s="19" t="str">
        <f t="array" ref="C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5" s="19" t="str">
        <f t="array" ref="D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6" spans="1:4" ht="18" x14ac:dyDescent="0.25">
      <c r="A86" s="19" t="str">
        <f>IF(D86&lt;&gt;" ",'База данных_основная'!#REF!," ")</f>
        <v xml:space="preserve"> </v>
      </c>
      <c r="B86" s="19" t="str">
        <f t="array" ref="B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6" s="19" t="str">
        <f t="array" ref="C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6" s="19" t="str">
        <f t="array" ref="D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7" spans="1:4" ht="18" x14ac:dyDescent="0.25">
      <c r="A87" s="19" t="str">
        <f>IF(D87&lt;&gt;" ",'База данных_основная'!#REF!," ")</f>
        <v xml:space="preserve"> </v>
      </c>
      <c r="B87" s="19" t="str">
        <f t="array" ref="B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7" s="19" t="str">
        <f t="array" ref="C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7" s="19" t="str">
        <f t="array" ref="D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8" spans="1:4" ht="18" x14ac:dyDescent="0.25">
      <c r="A88" s="19" t="str">
        <f>IF(D88&lt;&gt;" ",'База данных_основная'!#REF!," ")</f>
        <v xml:space="preserve"> </v>
      </c>
      <c r="B88" s="19" t="str">
        <f t="array" ref="B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8" s="19" t="str">
        <f t="array" ref="C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8" s="19" t="str">
        <f t="array" ref="D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9" spans="1:4" ht="18" x14ac:dyDescent="0.25">
      <c r="A89" s="19" t="str">
        <f>IF(D89&lt;&gt;" ",'База данных_основная'!#REF!," ")</f>
        <v xml:space="preserve"> </v>
      </c>
      <c r="B89" s="19" t="str">
        <f t="array" ref="B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9" s="19" t="str">
        <f t="array" ref="C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9" s="19" t="str">
        <f t="array" ref="D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0" spans="1:4" ht="18" x14ac:dyDescent="0.25">
      <c r="A90" s="19" t="str">
        <f>IF(D90&lt;&gt;" ",'База данных_основная'!#REF!," ")</f>
        <v xml:space="preserve"> </v>
      </c>
      <c r="B90" s="19" t="str">
        <f t="array" ref="B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0" s="19" t="str">
        <f t="array" ref="C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0" s="19" t="str">
        <f t="array" ref="D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1" spans="1:4" ht="18" x14ac:dyDescent="0.25">
      <c r="A91" s="19" t="str">
        <f>IF(D91&lt;&gt;" ",'База данных_основная'!#REF!," ")</f>
        <v xml:space="preserve"> </v>
      </c>
      <c r="B91" s="19" t="str">
        <f t="array" ref="B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1" s="19" t="str">
        <f t="array" ref="C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1" s="19" t="str">
        <f t="array" ref="D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2" spans="1:4" ht="18" x14ac:dyDescent="0.25">
      <c r="A92" s="19" t="str">
        <f>IF(D92&lt;&gt;" ",'База данных_основная'!#REF!," ")</f>
        <v xml:space="preserve"> </v>
      </c>
      <c r="B92" s="19" t="str">
        <f t="array" ref="B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2" s="19" t="str">
        <f t="array" ref="C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2" s="19" t="str">
        <f t="array" ref="D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3" spans="1:4" ht="18" x14ac:dyDescent="0.25">
      <c r="A93" s="19" t="str">
        <f>IF(D93&lt;&gt;" ",'База данных_основная'!#REF!," ")</f>
        <v xml:space="preserve"> </v>
      </c>
      <c r="B93" s="19" t="str">
        <f t="array" ref="B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3" s="19" t="str">
        <f t="array" ref="C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3" s="19" t="str">
        <f t="array" ref="D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4" spans="1:4" ht="18" x14ac:dyDescent="0.25">
      <c r="A94" s="19" t="str">
        <f>IF(D94&lt;&gt;" ",'База данных_основная'!#REF!," ")</f>
        <v xml:space="preserve"> </v>
      </c>
      <c r="B94" s="19" t="str">
        <f t="array" ref="B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4" s="19" t="str">
        <f t="array" ref="C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4" s="19" t="str">
        <f t="array" ref="D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5" spans="1:4" ht="18" x14ac:dyDescent="0.25">
      <c r="A95" s="19" t="str">
        <f>IF(D95&lt;&gt;" ",'База данных_основная'!#REF!," ")</f>
        <v xml:space="preserve"> </v>
      </c>
      <c r="B95" s="19" t="str">
        <f t="array" ref="B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5" s="19" t="str">
        <f t="array" ref="C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5" s="19" t="str">
        <f t="array" ref="D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6" spans="1:4" ht="18" x14ac:dyDescent="0.25">
      <c r="A96" s="19" t="str">
        <f>IF(D96&lt;&gt;" ",'База данных_основная'!#REF!," ")</f>
        <v xml:space="preserve"> </v>
      </c>
      <c r="B96" s="19" t="str">
        <f t="array" ref="B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6" s="19" t="str">
        <f t="array" ref="C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6" s="19" t="str">
        <f t="array" ref="D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7" spans="1:4" ht="18" x14ac:dyDescent="0.25">
      <c r="A97" s="19" t="str">
        <f>IF(D97&lt;&gt;" ",'База данных_основная'!#REF!," ")</f>
        <v xml:space="preserve"> </v>
      </c>
      <c r="B97" s="19" t="str">
        <f t="array" ref="B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7" s="19" t="str">
        <f t="array" ref="C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7" s="19" t="str">
        <f t="array" ref="D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8" spans="1:4" ht="18" x14ac:dyDescent="0.25">
      <c r="A98" s="19" t="str">
        <f>IF(D98&lt;&gt;" ",'База данных_основная'!#REF!," ")</f>
        <v xml:space="preserve"> </v>
      </c>
      <c r="B98" s="19" t="str">
        <f t="array" ref="B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8" s="19" t="str">
        <f t="array" ref="C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8" s="19" t="str">
        <f t="array" ref="D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9" spans="1:4" ht="18" x14ac:dyDescent="0.25">
      <c r="A99" s="19" t="str">
        <f>IF(D99&lt;&gt;" ",'База данных_основная'!#REF!," ")</f>
        <v xml:space="preserve"> </v>
      </c>
      <c r="B99" s="19" t="str">
        <f t="array" ref="B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9" s="19" t="str">
        <f t="array" ref="C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9" s="19" t="str">
        <f t="array" ref="D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0" spans="1:4" ht="18" x14ac:dyDescent="0.25">
      <c r="A100" s="19" t="str">
        <f>IF(D100&lt;&gt;" ",'База данных_основная'!#REF!," ")</f>
        <v xml:space="preserve"> </v>
      </c>
      <c r="B100" s="19" t="str">
        <f t="array" ref="B1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0" s="19" t="str">
        <f t="array" ref="C1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0" s="19" t="str">
        <f t="array" ref="D1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1" spans="1:4" ht="18" x14ac:dyDescent="0.25">
      <c r="A101" s="19" t="str">
        <f>IF(D101&lt;&gt;" ",'База данных_основная'!#REF!," ")</f>
        <v xml:space="preserve"> </v>
      </c>
      <c r="B101" s="19" t="str">
        <f t="array" ref="B1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1" s="19" t="str">
        <f t="array" ref="C1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1" s="19" t="str">
        <f t="array" ref="D1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2" spans="1:4" ht="18" x14ac:dyDescent="0.25">
      <c r="A102" s="19" t="str">
        <f>IF(D102&lt;&gt;" ",'База данных_основная'!#REF!," ")</f>
        <v xml:space="preserve"> </v>
      </c>
      <c r="B102" s="19" t="str">
        <f t="array" ref="B1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2" s="19" t="str">
        <f t="array" ref="C1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2" s="19" t="str">
        <f t="array" ref="D1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3" spans="1:4" ht="18" x14ac:dyDescent="0.25">
      <c r="A103" s="19" t="str">
        <f>IF(D103&lt;&gt;" ",'База данных_основная'!#REF!," ")</f>
        <v xml:space="preserve"> </v>
      </c>
      <c r="B103" s="19" t="str">
        <f t="array" ref="B1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3" s="19" t="str">
        <f t="array" ref="C1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3" s="19" t="str">
        <f t="array" ref="D1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4" spans="1:4" ht="18" x14ac:dyDescent="0.25">
      <c r="A104" s="19" t="str">
        <f>IF(D104&lt;&gt;" ",'База данных_основная'!#REF!," ")</f>
        <v xml:space="preserve"> </v>
      </c>
      <c r="B104" s="19" t="str">
        <f t="array" ref="B1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4" s="19" t="str">
        <f t="array" ref="C1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4" s="19" t="str">
        <f t="array" ref="D1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5" spans="1:4" ht="18" x14ac:dyDescent="0.25">
      <c r="A105" s="19" t="str">
        <f>IF(D105&lt;&gt;" ",'База данных_основная'!#REF!," ")</f>
        <v xml:space="preserve"> </v>
      </c>
      <c r="B105" s="19" t="str">
        <f t="array" ref="B1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5" s="19" t="str">
        <f t="array" ref="C1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5" s="19" t="str">
        <f t="array" ref="D1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6" spans="1:4" ht="18" x14ac:dyDescent="0.25">
      <c r="A106" s="19" t="str">
        <f>IF(D106&lt;&gt;" ",'База данных_основная'!#REF!," ")</f>
        <v xml:space="preserve"> </v>
      </c>
      <c r="B106" s="19" t="str">
        <f t="array" ref="B1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6" s="19" t="str">
        <f t="array" ref="C1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6" s="19" t="str">
        <f t="array" ref="D1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7" spans="1:4" ht="18" x14ac:dyDescent="0.25">
      <c r="A107" s="19" t="str">
        <f>IF(D107&lt;&gt;" ",'База данных_основная'!#REF!," ")</f>
        <v xml:space="preserve"> </v>
      </c>
      <c r="B107" s="19" t="str">
        <f t="array" ref="B1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7" s="19" t="str">
        <f t="array" ref="C1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7" s="19" t="str">
        <f t="array" ref="D1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8" spans="1:4" ht="18" x14ac:dyDescent="0.25">
      <c r="A108" s="19" t="str">
        <f>IF(D108&lt;&gt;" ",'База данных_основная'!#REF!," ")</f>
        <v xml:space="preserve"> </v>
      </c>
      <c r="B108" s="19" t="str">
        <f t="array" ref="B1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8" s="19" t="str">
        <f t="array" ref="C1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8" s="19" t="str">
        <f t="array" ref="D1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9" spans="1:4" ht="18" x14ac:dyDescent="0.25">
      <c r="A109" s="19" t="str">
        <f>IF(D109&lt;&gt;" ",'База данных_основная'!#REF!," ")</f>
        <v xml:space="preserve"> </v>
      </c>
      <c r="B109" s="19" t="str">
        <f t="array" ref="B1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9" s="19" t="str">
        <f t="array" ref="C1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9" s="19" t="str">
        <f t="array" ref="D1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0" spans="1:4" ht="18" x14ac:dyDescent="0.25">
      <c r="A110" s="19" t="str">
        <f>IF(D110&lt;&gt;" ",'База данных_основная'!#REF!," ")</f>
        <v xml:space="preserve"> </v>
      </c>
      <c r="B110" s="19" t="str">
        <f t="array" ref="B1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0" s="19" t="str">
        <f t="array" ref="C1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0" s="19" t="str">
        <f t="array" ref="D1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1" spans="1:4" ht="18" x14ac:dyDescent="0.25">
      <c r="A111" s="19" t="str">
        <f>IF(D111&lt;&gt;" ",'База данных_основная'!#REF!," ")</f>
        <v xml:space="preserve"> </v>
      </c>
      <c r="B111" s="19" t="str">
        <f t="array" ref="B1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1" s="19" t="str">
        <f t="array" ref="C1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1" s="19" t="str">
        <f t="array" ref="D1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2" spans="1:4" ht="18" x14ac:dyDescent="0.25">
      <c r="A112" s="19" t="str">
        <f>IF(D112&lt;&gt;" ",'База данных_основная'!#REF!," ")</f>
        <v xml:space="preserve"> </v>
      </c>
      <c r="B112" s="19" t="str">
        <f t="array" ref="B1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2" s="19" t="str">
        <f t="array" ref="C1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2" s="19" t="str">
        <f t="array" ref="D1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3" spans="1:4" ht="18" x14ac:dyDescent="0.25">
      <c r="A113" s="19" t="str">
        <f>IF(D113&lt;&gt;" ",'База данных_основная'!#REF!," ")</f>
        <v xml:space="preserve"> </v>
      </c>
      <c r="B113" s="19" t="str">
        <f t="array" ref="B1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3" s="19" t="str">
        <f t="array" ref="C1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3" s="19" t="str">
        <f t="array" ref="D1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4" spans="1:4" ht="18" x14ac:dyDescent="0.25">
      <c r="A114" s="19" t="str">
        <f>IF(D114&lt;&gt;" ",'База данных_основная'!#REF!," ")</f>
        <v xml:space="preserve"> </v>
      </c>
      <c r="B114" s="19" t="str">
        <f t="array" ref="B1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4" s="19" t="str">
        <f t="array" ref="C1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4" s="19" t="str">
        <f t="array" ref="D1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5" spans="1:4" ht="18" x14ac:dyDescent="0.25">
      <c r="A115" s="19" t="str">
        <f>IF(D115&lt;&gt;" ",'База данных_основная'!#REF!," ")</f>
        <v xml:space="preserve"> </v>
      </c>
      <c r="B115" s="19" t="str">
        <f t="array" ref="B1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5" s="19" t="str">
        <f t="array" ref="C1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5" s="19" t="str">
        <f t="array" ref="D1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6" spans="1:4" ht="18" x14ac:dyDescent="0.25">
      <c r="A116" s="19" t="str">
        <f>IF(D116&lt;&gt;" ",'База данных_основная'!#REF!," ")</f>
        <v xml:space="preserve"> </v>
      </c>
      <c r="B116" s="19" t="str">
        <f t="array" ref="B1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6" s="19" t="str">
        <f t="array" ref="C1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6" s="19" t="str">
        <f t="array" ref="D1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7" spans="1:4" ht="18" x14ac:dyDescent="0.25">
      <c r="A117" s="19" t="str">
        <f>IF(D117&lt;&gt;" ",'База данных_основная'!#REF!," ")</f>
        <v xml:space="preserve"> </v>
      </c>
      <c r="B117" s="19" t="str">
        <f t="array" ref="B1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7" s="19" t="str">
        <f t="array" ref="C1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7" s="19" t="str">
        <f t="array" ref="D1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8" spans="1:4" ht="18" x14ac:dyDescent="0.25">
      <c r="A118" s="19" t="str">
        <f>IF(D118&lt;&gt;" ",'База данных_основная'!#REF!," ")</f>
        <v xml:space="preserve"> </v>
      </c>
      <c r="B118" s="19" t="str">
        <f t="array" ref="B1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8" s="19" t="str">
        <f t="array" ref="C1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8" s="19" t="str">
        <f t="array" ref="D1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9" spans="1:4" ht="18" x14ac:dyDescent="0.25">
      <c r="A119" s="19" t="str">
        <f>IF(D119&lt;&gt;" ",'База данных_основная'!#REF!," ")</f>
        <v xml:space="preserve"> </v>
      </c>
      <c r="B119" s="19" t="str">
        <f t="array" ref="B1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9" s="19" t="str">
        <f t="array" ref="C1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9" s="19" t="str">
        <f t="array" ref="D1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0" spans="1:4" ht="18" x14ac:dyDescent="0.25">
      <c r="A120" s="19" t="str">
        <f>IF(D120&lt;&gt;" ",'База данных_основная'!#REF!," ")</f>
        <v xml:space="preserve"> </v>
      </c>
      <c r="B120" s="19" t="str">
        <f t="array" ref="B1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0" s="19" t="str">
        <f t="array" ref="C1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0" s="19" t="str">
        <f t="array" ref="D1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1" spans="1:4" ht="18" x14ac:dyDescent="0.25">
      <c r="A121" s="19" t="str">
        <f>IF(D121&lt;&gt;" ",'База данных_основная'!#REF!," ")</f>
        <v xml:space="preserve"> </v>
      </c>
      <c r="B121" s="19" t="str">
        <f t="array" ref="B1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1" s="19" t="str">
        <f t="array" ref="C1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1" s="19" t="str">
        <f t="array" ref="D1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2" spans="1:4" ht="18" x14ac:dyDescent="0.25">
      <c r="A122" s="19" t="str">
        <f>IF(D122&lt;&gt;" ",'База данных_основная'!#REF!," ")</f>
        <v xml:space="preserve"> </v>
      </c>
      <c r="B122" s="19" t="str">
        <f t="array" ref="B1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2" s="19" t="str">
        <f t="array" ref="C1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2" s="19" t="str">
        <f t="array" ref="D1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3" spans="1:4" ht="18" x14ac:dyDescent="0.25">
      <c r="A123" s="19" t="str">
        <f>IF(D123&lt;&gt;" ",'База данных_основная'!#REF!," ")</f>
        <v xml:space="preserve"> </v>
      </c>
      <c r="B123" s="19" t="str">
        <f t="array" ref="B1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3" s="19" t="str">
        <f t="array" ref="C1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3" s="19" t="str">
        <f t="array" ref="D1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4" spans="1:4" ht="18" x14ac:dyDescent="0.25">
      <c r="A124" s="19" t="str">
        <f>IF(D124&lt;&gt;" ",'База данных_основная'!#REF!," ")</f>
        <v xml:space="preserve"> </v>
      </c>
      <c r="B124" s="19" t="str">
        <f t="array" ref="B1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4" s="19" t="str">
        <f t="array" ref="C1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4" s="19" t="str">
        <f t="array" ref="D1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5" spans="1:4" ht="18" x14ac:dyDescent="0.25">
      <c r="A125" s="19" t="str">
        <f>IF(D125&lt;&gt;" ",'База данных_основная'!#REF!," ")</f>
        <v xml:space="preserve"> </v>
      </c>
      <c r="B125" s="19" t="str">
        <f t="array" ref="B1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5" s="19" t="str">
        <f t="array" ref="C1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5" s="19" t="str">
        <f t="array" ref="D1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6" spans="1:4" ht="18" x14ac:dyDescent="0.25">
      <c r="A126" s="19" t="str">
        <f>IF(D126&lt;&gt;" ",'База данных_основная'!#REF!," ")</f>
        <v xml:space="preserve"> </v>
      </c>
      <c r="B126" s="19" t="str">
        <f t="array" ref="B1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6" s="19" t="str">
        <f t="array" ref="C1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6" s="19" t="str">
        <f t="array" ref="D1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7" spans="1:4" ht="18" x14ac:dyDescent="0.25">
      <c r="A127" s="19" t="str">
        <f>IF(D127&lt;&gt;" ",'База данных_основная'!#REF!," ")</f>
        <v xml:space="preserve"> </v>
      </c>
      <c r="B127" s="19" t="str">
        <f t="array" ref="B1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7" s="19" t="str">
        <f t="array" ref="C1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7" s="19" t="str">
        <f t="array" ref="D1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8" spans="1:4" ht="18" x14ac:dyDescent="0.25">
      <c r="A128" s="19" t="str">
        <f>IF(D128&lt;&gt;" ",'База данных_основная'!#REF!," ")</f>
        <v xml:space="preserve"> </v>
      </c>
      <c r="B128" s="19" t="str">
        <f t="array" ref="B1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8" s="19" t="str">
        <f t="array" ref="C1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8" s="19" t="str">
        <f t="array" ref="D1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9" spans="1:4" ht="18" x14ac:dyDescent="0.25">
      <c r="A129" s="19" t="str">
        <f>IF(D129&lt;&gt;" ",'База данных_основная'!#REF!," ")</f>
        <v xml:space="preserve"> </v>
      </c>
      <c r="B129" s="19" t="str">
        <f t="array" ref="B1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9" s="19" t="str">
        <f t="array" ref="C1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9" s="19" t="str">
        <f t="array" ref="D1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0" spans="1:4" ht="18" x14ac:dyDescent="0.25">
      <c r="A130" s="19" t="str">
        <f>IF(D130&lt;&gt;" ",'База данных_основная'!#REF!," ")</f>
        <v xml:space="preserve"> </v>
      </c>
      <c r="B130" s="19" t="str">
        <f t="array" ref="B1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0" s="19" t="str">
        <f t="array" ref="C1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0" s="19" t="str">
        <f t="array" ref="D1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1" spans="1:4" ht="18" x14ac:dyDescent="0.25">
      <c r="A131" s="19" t="str">
        <f>IF(D131&lt;&gt;" ",'База данных_основная'!#REF!," ")</f>
        <v xml:space="preserve"> </v>
      </c>
      <c r="B131" s="19" t="str">
        <f t="array" ref="B1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1" s="19" t="str">
        <f t="array" ref="C1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1" s="19" t="str">
        <f t="array" ref="D1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2" spans="1:4" ht="18" x14ac:dyDescent="0.25">
      <c r="A132" s="19" t="str">
        <f>IF(D132&lt;&gt;" ",'База данных_основная'!#REF!," ")</f>
        <v xml:space="preserve"> </v>
      </c>
      <c r="B132" s="19" t="str">
        <f t="array" ref="B1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2" s="19" t="str">
        <f t="array" ref="C1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2" s="19" t="str">
        <f t="array" ref="D1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3" spans="1:4" ht="18" x14ac:dyDescent="0.25">
      <c r="A133" s="19" t="str">
        <f>IF(D133&lt;&gt;" ",'База данных_основная'!#REF!," ")</f>
        <v xml:space="preserve"> </v>
      </c>
      <c r="B133" s="19" t="str">
        <f t="array" ref="B1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3" s="19" t="str">
        <f t="array" ref="C1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3" s="19" t="str">
        <f t="array" ref="D1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4" spans="1:4" ht="18" x14ac:dyDescent="0.25">
      <c r="A134" s="19" t="str">
        <f>IF(D134&lt;&gt;" ",'База данных_основная'!#REF!," ")</f>
        <v xml:space="preserve"> </v>
      </c>
      <c r="B134" s="19" t="str">
        <f t="array" ref="B1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4" s="19" t="str">
        <f t="array" ref="C1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4" s="19" t="str">
        <f t="array" ref="D1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5" spans="1:4" ht="18" x14ac:dyDescent="0.25">
      <c r="A135" s="19" t="str">
        <f>IF(D135&lt;&gt;" ",'База данных_основная'!#REF!," ")</f>
        <v xml:space="preserve"> </v>
      </c>
      <c r="B135" s="19" t="str">
        <f t="array" ref="B1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5" s="19" t="str">
        <f t="array" ref="C1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5" s="19" t="str">
        <f t="array" ref="D1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6" spans="1:4" ht="18" x14ac:dyDescent="0.25">
      <c r="A136" s="19" t="str">
        <f>IF(D136&lt;&gt;" ",'База данных_основная'!#REF!," ")</f>
        <v xml:space="preserve"> </v>
      </c>
      <c r="B136" s="19" t="str">
        <f t="array" ref="B1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6" s="19" t="str">
        <f t="array" ref="C1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6" s="19" t="str">
        <f t="array" ref="D1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7" spans="1:4" ht="18" x14ac:dyDescent="0.25">
      <c r="A137" s="19" t="str">
        <f>IF(D137&lt;&gt;" ",'База данных_основная'!#REF!," ")</f>
        <v xml:space="preserve"> </v>
      </c>
      <c r="B137" s="19" t="str">
        <f t="array" ref="B1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7" s="19" t="str">
        <f t="array" ref="C1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7" s="19" t="str">
        <f t="array" ref="D1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8" spans="1:4" ht="18" x14ac:dyDescent="0.25">
      <c r="A138" s="19" t="str">
        <f>IF(D138&lt;&gt;" ",'База данных_основная'!#REF!," ")</f>
        <v xml:space="preserve"> </v>
      </c>
      <c r="B138" s="19" t="str">
        <f t="array" ref="B1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8" s="19" t="str">
        <f t="array" ref="C1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8" s="19" t="str">
        <f t="array" ref="D1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9" spans="1:4" ht="18" x14ac:dyDescent="0.25">
      <c r="A139" s="19" t="str">
        <f>IF(D139&lt;&gt;" ",'База данных_основная'!#REF!," ")</f>
        <v xml:space="preserve"> </v>
      </c>
      <c r="B139" s="19" t="str">
        <f t="array" ref="B1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9" s="19" t="str">
        <f t="array" ref="C1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9" s="19" t="str">
        <f t="array" ref="D1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0" spans="1:4" ht="18" x14ac:dyDescent="0.25">
      <c r="A140" s="19" t="str">
        <f>IF(D140&lt;&gt;" ",'База данных_основная'!#REF!," ")</f>
        <v xml:space="preserve"> </v>
      </c>
      <c r="B140" s="19" t="str">
        <f t="array" ref="B1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0" s="19" t="str">
        <f t="array" ref="C1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0" s="19" t="str">
        <f t="array" ref="D1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1" spans="1:4" ht="18" x14ac:dyDescent="0.25">
      <c r="A141" s="19" t="str">
        <f>IF(D141&lt;&gt;" ",'База данных_основная'!#REF!," ")</f>
        <v xml:space="preserve"> </v>
      </c>
      <c r="B141" s="19" t="str">
        <f t="array" ref="B1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1" s="19" t="str">
        <f t="array" ref="C1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1" s="19" t="str">
        <f t="array" ref="D1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2" spans="1:4" ht="18" x14ac:dyDescent="0.25">
      <c r="A142" s="19" t="str">
        <f>IF(D142&lt;&gt;" ",'База данных_основная'!#REF!," ")</f>
        <v xml:space="preserve"> </v>
      </c>
      <c r="B142" s="19" t="str">
        <f t="array" ref="B1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2" s="19" t="str">
        <f t="array" ref="C1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2" s="19" t="str">
        <f t="array" ref="D1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3" spans="1:4" ht="18" x14ac:dyDescent="0.25">
      <c r="A143" s="19" t="str">
        <f>IF(D143&lt;&gt;" ",'База данных_основная'!#REF!," ")</f>
        <v xml:space="preserve"> </v>
      </c>
      <c r="B143" s="19" t="str">
        <f t="array" ref="B1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3" s="19" t="str">
        <f t="array" ref="C1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3" s="19" t="str">
        <f t="array" ref="D1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4" spans="1:4" ht="18" x14ac:dyDescent="0.25">
      <c r="A144" s="19" t="str">
        <f>IF(D144&lt;&gt;" ",'База данных_основная'!#REF!," ")</f>
        <v xml:space="preserve"> </v>
      </c>
      <c r="B144" s="19" t="str">
        <f t="array" ref="B1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4" s="19" t="str">
        <f t="array" ref="C1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4" s="19" t="str">
        <f t="array" ref="D1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5" spans="1:4" ht="18" x14ac:dyDescent="0.25">
      <c r="A145" s="19" t="str">
        <f>IF(D145&lt;&gt;" ",'База данных_основная'!#REF!," ")</f>
        <v xml:space="preserve"> </v>
      </c>
      <c r="B145" s="19" t="str">
        <f t="array" ref="B1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5" s="19" t="str">
        <f t="array" ref="C1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5" s="19" t="str">
        <f t="array" ref="D1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6" spans="1:4" ht="18" x14ac:dyDescent="0.25">
      <c r="A146" s="19" t="str">
        <f>IF(D146&lt;&gt;" ",'База данных_основная'!#REF!," ")</f>
        <v xml:space="preserve"> </v>
      </c>
      <c r="B146" s="19" t="str">
        <f t="array" ref="B1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6" s="19" t="str">
        <f t="array" ref="C1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6" s="19" t="str">
        <f t="array" ref="D1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7" spans="1:4" ht="18" x14ac:dyDescent="0.25">
      <c r="A147" s="19" t="str">
        <f>IF(D147&lt;&gt;" ",'База данных_основная'!#REF!," ")</f>
        <v xml:space="preserve"> </v>
      </c>
      <c r="B147" s="19" t="str">
        <f t="array" ref="B1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7" s="19" t="str">
        <f t="array" ref="C1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7" s="19" t="str">
        <f t="array" ref="D1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8" spans="1:4" ht="18" x14ac:dyDescent="0.25">
      <c r="A148" s="19" t="str">
        <f>IF(D148&lt;&gt;" ",'База данных_основная'!#REF!," ")</f>
        <v xml:space="preserve"> </v>
      </c>
      <c r="B148" s="19" t="str">
        <f t="array" ref="B1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8" s="19" t="str">
        <f t="array" ref="C1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8" s="19" t="str">
        <f t="array" ref="D1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9" spans="1:4" ht="18" x14ac:dyDescent="0.25">
      <c r="A149" s="19" t="str">
        <f>IF(D149&lt;&gt;" ",'База данных_основная'!#REF!," ")</f>
        <v xml:space="preserve"> </v>
      </c>
      <c r="B149" s="19" t="str">
        <f t="array" ref="B1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9" s="19" t="str">
        <f t="array" ref="C1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9" s="19" t="str">
        <f t="array" ref="D1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0" spans="1:4" ht="18" x14ac:dyDescent="0.25">
      <c r="A150" s="19" t="str">
        <f>IF(D150&lt;&gt;" ",'База данных_основная'!#REF!," ")</f>
        <v xml:space="preserve"> </v>
      </c>
      <c r="B150" s="19" t="str">
        <f t="array" ref="B1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0" s="19" t="str">
        <f t="array" ref="C1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0" s="19" t="str">
        <f t="array" ref="D1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1" spans="1:4" ht="18" x14ac:dyDescent="0.25">
      <c r="A151" s="19" t="str">
        <f>IF(D151&lt;&gt;" ",'База данных_основная'!#REF!," ")</f>
        <v xml:space="preserve"> </v>
      </c>
      <c r="B151" s="19" t="str">
        <f t="array" ref="B1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1" s="19" t="str">
        <f t="array" ref="C1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1" s="19" t="str">
        <f t="array" ref="D1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2" spans="1:4" ht="18" x14ac:dyDescent="0.25">
      <c r="A152" s="19" t="str">
        <f>IF(D152&lt;&gt;" ",'База данных_основная'!#REF!," ")</f>
        <v xml:space="preserve"> </v>
      </c>
      <c r="B152" s="19" t="str">
        <f t="array" ref="B1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2" s="19" t="str">
        <f t="array" ref="C1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2" s="19" t="str">
        <f t="array" ref="D1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3" spans="1:4" ht="18" x14ac:dyDescent="0.25">
      <c r="A153" s="19" t="str">
        <f>IF(D153&lt;&gt;" ",'База данных_основная'!#REF!," ")</f>
        <v xml:space="preserve"> </v>
      </c>
      <c r="B153" s="19" t="str">
        <f t="array" ref="B1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3" s="19" t="str">
        <f t="array" ref="C1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3" s="19" t="str">
        <f t="array" ref="D1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4" spans="1:4" ht="18" x14ac:dyDescent="0.25">
      <c r="A154" s="19" t="str">
        <f>IF(D154&lt;&gt;" ",'База данных_основная'!#REF!," ")</f>
        <v xml:space="preserve"> </v>
      </c>
      <c r="B154" s="19" t="str">
        <f t="array" ref="B1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4" s="19" t="str">
        <f t="array" ref="C1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4" s="19" t="str">
        <f t="array" ref="D1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5" spans="1:4" ht="18" x14ac:dyDescent="0.25">
      <c r="A155" s="19" t="str">
        <f>IF(D155&lt;&gt;" ",'База данных_основная'!#REF!," ")</f>
        <v xml:space="preserve"> </v>
      </c>
      <c r="B155" s="19" t="str">
        <f t="array" ref="B1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5" s="19" t="str">
        <f t="array" ref="C1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5" s="19" t="str">
        <f t="array" ref="D1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6" spans="1:4" ht="18" x14ac:dyDescent="0.25">
      <c r="A156" s="19" t="str">
        <f>IF(D156&lt;&gt;" ",'База данных_основная'!#REF!," ")</f>
        <v xml:space="preserve"> </v>
      </c>
      <c r="B156" s="19" t="str">
        <f t="array" ref="B1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6" s="19" t="str">
        <f t="array" ref="C1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6" s="19" t="str">
        <f t="array" ref="D1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7" spans="1:4" ht="18" x14ac:dyDescent="0.25">
      <c r="A157" s="19" t="str">
        <f>IF(D157&lt;&gt;" ",'База данных_основная'!#REF!," ")</f>
        <v xml:space="preserve"> </v>
      </c>
      <c r="B157" s="19" t="str">
        <f t="array" ref="B1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7" s="19" t="str">
        <f t="array" ref="C1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7" s="19" t="str">
        <f t="array" ref="D1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8" spans="1:4" ht="18" x14ac:dyDescent="0.25">
      <c r="A158" s="19" t="str">
        <f>IF(D158&lt;&gt;" ",'База данных_основная'!#REF!," ")</f>
        <v xml:space="preserve"> </v>
      </c>
      <c r="B158" s="19" t="str">
        <f t="array" ref="B1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8" s="19" t="str">
        <f t="array" ref="C1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8" s="19" t="str">
        <f t="array" ref="D1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9" spans="1:4" ht="18" x14ac:dyDescent="0.25">
      <c r="A159" s="19" t="str">
        <f>IF(D159&lt;&gt;" ",'База данных_основная'!#REF!," ")</f>
        <v xml:space="preserve"> </v>
      </c>
      <c r="B159" s="19" t="str">
        <f t="array" ref="B1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9" s="19" t="str">
        <f t="array" ref="C1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9" s="19" t="str">
        <f t="array" ref="D1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0" spans="1:4" ht="18" x14ac:dyDescent="0.25">
      <c r="A160" s="19" t="str">
        <f>IF(D160&lt;&gt;" ",'База данных_основная'!#REF!," ")</f>
        <v xml:space="preserve"> </v>
      </c>
      <c r="B160" s="19" t="str">
        <f t="array" ref="B1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0" s="19" t="str">
        <f t="array" ref="C1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0" s="19" t="str">
        <f t="array" ref="D1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1" spans="1:4" ht="18" x14ac:dyDescent="0.25">
      <c r="A161" s="19" t="str">
        <f>IF(D161&lt;&gt;" ",'База данных_основная'!#REF!," ")</f>
        <v xml:space="preserve"> </v>
      </c>
      <c r="B161" s="19" t="str">
        <f t="array" ref="B1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1" s="19" t="str">
        <f t="array" ref="C1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1" s="19" t="str">
        <f t="array" ref="D1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2" spans="1:4" ht="18" x14ac:dyDescent="0.25">
      <c r="A162" s="19" t="str">
        <f>IF(D162&lt;&gt;" ",'База данных_основная'!#REF!," ")</f>
        <v xml:space="preserve"> </v>
      </c>
      <c r="B162" s="19" t="str">
        <f t="array" ref="B1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2" s="19" t="str">
        <f t="array" ref="C1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2" s="19" t="str">
        <f t="array" ref="D1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3" spans="1:4" ht="18" x14ac:dyDescent="0.25">
      <c r="A163" s="19" t="str">
        <f>IF(D163&lt;&gt;" ",'База данных_основная'!#REF!," ")</f>
        <v xml:space="preserve"> </v>
      </c>
      <c r="B163" s="19" t="str">
        <f t="array" ref="B1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3" s="19" t="str">
        <f t="array" ref="C1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3" s="19" t="str">
        <f t="array" ref="D1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4" spans="1:4" ht="18" x14ac:dyDescent="0.25">
      <c r="A164" s="19" t="str">
        <f>IF(D164&lt;&gt;" ",'База данных_основная'!#REF!," ")</f>
        <v xml:space="preserve"> </v>
      </c>
      <c r="B164" s="19" t="str">
        <f t="array" ref="B1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4" s="19" t="str">
        <f t="array" ref="C1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4" s="19" t="str">
        <f t="array" ref="D1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5" spans="1:4" ht="18" x14ac:dyDescent="0.25">
      <c r="A165" s="19" t="str">
        <f>IF(D165&lt;&gt;" ",'База данных_основная'!#REF!," ")</f>
        <v xml:space="preserve"> </v>
      </c>
      <c r="B165" s="19" t="str">
        <f t="array" ref="B1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5" s="19" t="str">
        <f t="array" ref="C1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5" s="19" t="str">
        <f t="array" ref="D1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6" spans="1:4" ht="18" x14ac:dyDescent="0.25">
      <c r="A166" s="19" t="str">
        <f>IF(D166&lt;&gt;" ",'База данных_основная'!#REF!," ")</f>
        <v xml:space="preserve"> </v>
      </c>
      <c r="B166" s="19" t="str">
        <f t="array" ref="B1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6" s="19" t="str">
        <f t="array" ref="C1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6" s="19" t="str">
        <f t="array" ref="D1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7" spans="1:4" ht="18" x14ac:dyDescent="0.25">
      <c r="A167" s="19" t="str">
        <f>IF(D167&lt;&gt;" ",'База данных_основная'!#REF!," ")</f>
        <v xml:space="preserve"> </v>
      </c>
      <c r="B167" s="19" t="str">
        <f t="array" ref="B1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7" s="19" t="str">
        <f t="array" ref="C1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7" s="19" t="str">
        <f t="array" ref="D1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8" spans="1:4" ht="18" x14ac:dyDescent="0.25">
      <c r="A168" s="19" t="str">
        <f>IF(D168&lt;&gt;" ",'База данных_основная'!#REF!," ")</f>
        <v xml:space="preserve"> </v>
      </c>
      <c r="B168" s="19" t="str">
        <f t="array" ref="B1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8" s="19" t="str">
        <f t="array" ref="C1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8" s="19" t="str">
        <f t="array" ref="D1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9" spans="1:4" ht="18" x14ac:dyDescent="0.25">
      <c r="A169" s="19" t="str">
        <f>IF(D169&lt;&gt;" ",'База данных_основная'!#REF!," ")</f>
        <v xml:space="preserve"> </v>
      </c>
      <c r="B169" s="19" t="str">
        <f t="array" ref="B1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9" s="19" t="str">
        <f t="array" ref="C1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9" s="19" t="str">
        <f t="array" ref="D1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0" spans="1:4" ht="18" x14ac:dyDescent="0.25">
      <c r="A170" s="19" t="str">
        <f>IF(D170&lt;&gt;" ",'База данных_основная'!#REF!," ")</f>
        <v xml:space="preserve"> </v>
      </c>
      <c r="B170" s="19" t="str">
        <f t="array" ref="B1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0" s="19" t="str">
        <f t="array" ref="C1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0" s="19" t="str">
        <f t="array" ref="D1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1" spans="1:4" ht="18" x14ac:dyDescent="0.25">
      <c r="A171" s="19" t="str">
        <f>IF(D171&lt;&gt;" ",'База данных_основная'!#REF!," ")</f>
        <v xml:space="preserve"> </v>
      </c>
      <c r="B171" s="19" t="str">
        <f t="array" ref="B1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1" s="19" t="str">
        <f t="array" ref="C1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1" s="19" t="str">
        <f t="array" ref="D1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2" spans="1:4" ht="18" x14ac:dyDescent="0.25">
      <c r="A172" s="19" t="str">
        <f>IF(D172&lt;&gt;" ",'База данных_основная'!#REF!," ")</f>
        <v xml:space="preserve"> </v>
      </c>
      <c r="B172" s="19" t="str">
        <f t="array" ref="B1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2" s="19" t="str">
        <f t="array" ref="C1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2" s="19" t="str">
        <f t="array" ref="D1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3" spans="1:4" ht="18" x14ac:dyDescent="0.25">
      <c r="A173" s="19" t="str">
        <f>IF(D173&lt;&gt;" ",'База данных_основная'!#REF!," ")</f>
        <v xml:space="preserve"> </v>
      </c>
      <c r="B173" s="19" t="str">
        <f t="array" ref="B1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3" s="19" t="str">
        <f t="array" ref="C1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3" s="19" t="str">
        <f t="array" ref="D1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4" spans="1:4" ht="18" x14ac:dyDescent="0.25">
      <c r="A174" s="19" t="str">
        <f>IF(D174&lt;&gt;" ",'База данных_основная'!#REF!," ")</f>
        <v xml:space="preserve"> </v>
      </c>
      <c r="B174" s="19" t="str">
        <f t="array" ref="B1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4" s="19" t="str">
        <f t="array" ref="C1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4" s="19" t="str">
        <f t="array" ref="D1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5" spans="1:4" ht="18" x14ac:dyDescent="0.25">
      <c r="A175" s="19" t="str">
        <f>IF(D175&lt;&gt;" ",'База данных_основная'!#REF!," ")</f>
        <v xml:space="preserve"> </v>
      </c>
      <c r="B175" s="19" t="str">
        <f t="array" ref="B1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5" s="19" t="str">
        <f t="array" ref="C1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5" s="19" t="str">
        <f t="array" ref="D1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6" spans="1:4" ht="18" x14ac:dyDescent="0.25">
      <c r="A176" s="19" t="str">
        <f>IF(D176&lt;&gt;" ",'База данных_основная'!#REF!," ")</f>
        <v xml:space="preserve"> </v>
      </c>
      <c r="B176" s="19" t="str">
        <f t="array" ref="B1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6" s="19" t="str">
        <f t="array" ref="C1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6" s="19" t="str">
        <f t="array" ref="D1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7" spans="1:4" ht="18" x14ac:dyDescent="0.25">
      <c r="A177" s="19" t="str">
        <f>IF(D177&lt;&gt;" ",'База данных_основная'!#REF!," ")</f>
        <v xml:space="preserve"> </v>
      </c>
      <c r="B177" s="19" t="str">
        <f t="array" ref="B1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7" s="19" t="str">
        <f t="array" ref="C1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7" s="19" t="str">
        <f t="array" ref="D1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8" spans="1:4" ht="18" x14ac:dyDescent="0.25">
      <c r="A178" s="19" t="str">
        <f>IF(D178&lt;&gt;" ",'База данных_основная'!#REF!," ")</f>
        <v xml:space="preserve"> </v>
      </c>
      <c r="B178" s="19" t="str">
        <f t="array" ref="B1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8" s="19" t="str">
        <f t="array" ref="C1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8" s="19" t="str">
        <f t="array" ref="D1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9" spans="1:4" ht="18" x14ac:dyDescent="0.25">
      <c r="A179" s="19" t="str">
        <f>IF(D179&lt;&gt;" ",'База данных_основная'!#REF!," ")</f>
        <v xml:space="preserve"> </v>
      </c>
      <c r="B179" s="19" t="str">
        <f t="array" ref="B1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9" s="19" t="str">
        <f t="array" ref="C1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9" s="19" t="str">
        <f t="array" ref="D1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0" spans="1:4" ht="18" x14ac:dyDescent="0.25">
      <c r="A180" s="19" t="str">
        <f>IF(D180&lt;&gt;" ",'База данных_основная'!#REF!," ")</f>
        <v xml:space="preserve"> </v>
      </c>
      <c r="B180" s="19" t="str">
        <f t="array" ref="B1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0" s="19" t="str">
        <f t="array" ref="C1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0" s="19" t="str">
        <f t="array" ref="D1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1" spans="1:4" ht="18" x14ac:dyDescent="0.25">
      <c r="A181" s="19" t="str">
        <f>IF(D181&lt;&gt;" ",'База данных_основная'!#REF!," ")</f>
        <v xml:space="preserve"> </v>
      </c>
      <c r="B181" s="19" t="str">
        <f t="array" ref="B1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1" s="19" t="str">
        <f t="array" ref="C1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1" s="19" t="str">
        <f t="array" ref="D1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2" spans="1:4" ht="18" x14ac:dyDescent="0.25">
      <c r="A182" s="19" t="str">
        <f>IF(D182&lt;&gt;" ",'База данных_основная'!#REF!," ")</f>
        <v xml:space="preserve"> </v>
      </c>
      <c r="B182" s="19" t="str">
        <f t="array" ref="B1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2" s="19" t="str">
        <f t="array" ref="C1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2" s="19" t="str">
        <f t="array" ref="D1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3" spans="1:4" ht="18" x14ac:dyDescent="0.25">
      <c r="A183" s="19" t="str">
        <f>IF(D183&lt;&gt;" ",'База данных_основная'!#REF!," ")</f>
        <v xml:space="preserve"> </v>
      </c>
      <c r="B183" s="19" t="str">
        <f t="array" ref="B1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3" s="19" t="str">
        <f t="array" ref="C1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3" s="19" t="str">
        <f t="array" ref="D1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4" spans="1:4" ht="18" x14ac:dyDescent="0.25">
      <c r="A184" s="19" t="str">
        <f>IF(D184&lt;&gt;" ",'База данных_основная'!#REF!," ")</f>
        <v xml:space="preserve"> </v>
      </c>
      <c r="B184" s="19" t="str">
        <f t="array" ref="B1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4" s="19" t="str">
        <f t="array" ref="C1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4" s="19" t="str">
        <f t="array" ref="D1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5" spans="1:4" ht="18" x14ac:dyDescent="0.25">
      <c r="A185" s="19" t="str">
        <f>IF(D185&lt;&gt;" ",'База данных_основная'!#REF!," ")</f>
        <v xml:space="preserve"> </v>
      </c>
      <c r="B185" s="19" t="str">
        <f t="array" ref="B1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5" s="19" t="str">
        <f t="array" ref="C1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5" s="19" t="str">
        <f t="array" ref="D1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6" spans="1:4" ht="18" x14ac:dyDescent="0.25">
      <c r="A186" s="19" t="str">
        <f>IF(D186&lt;&gt;" ",'База данных_основная'!#REF!," ")</f>
        <v xml:space="preserve"> </v>
      </c>
      <c r="B186" s="19" t="str">
        <f t="array" ref="B1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6" s="19" t="str">
        <f t="array" ref="C1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6" s="19" t="str">
        <f t="array" ref="D1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7" spans="1:4" ht="18" x14ac:dyDescent="0.25">
      <c r="A187" s="19" t="str">
        <f>IF(D187&lt;&gt;" ",'База данных_основная'!#REF!," ")</f>
        <v xml:space="preserve"> </v>
      </c>
      <c r="B187" s="19" t="str">
        <f t="array" ref="B1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7" s="19" t="str">
        <f t="array" ref="C1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7" s="19" t="str">
        <f t="array" ref="D1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8" spans="1:4" ht="18" x14ac:dyDescent="0.25">
      <c r="A188" s="19" t="str">
        <f>IF(D188&lt;&gt;" ",'База данных_основная'!#REF!," ")</f>
        <v xml:space="preserve"> </v>
      </c>
      <c r="B188" s="19" t="str">
        <f t="array" ref="B1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8" s="19" t="str">
        <f t="array" ref="C1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8" s="19" t="str">
        <f t="array" ref="D1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9" spans="1:4" ht="18" x14ac:dyDescent="0.25">
      <c r="A189" s="19" t="str">
        <f>IF(D189&lt;&gt;" ",'База данных_основная'!#REF!," ")</f>
        <v xml:space="preserve"> </v>
      </c>
      <c r="B189" s="19" t="str">
        <f t="array" ref="B1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9" s="19" t="str">
        <f t="array" ref="C1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9" s="19" t="str">
        <f t="array" ref="D1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0" spans="1:4" ht="18" x14ac:dyDescent="0.25">
      <c r="A190" s="19" t="str">
        <f>IF(D190&lt;&gt;" ",'База данных_основная'!#REF!," ")</f>
        <v xml:space="preserve"> </v>
      </c>
      <c r="B190" s="19" t="str">
        <f t="array" ref="B1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0" s="19" t="str">
        <f t="array" ref="C1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0" s="19" t="str">
        <f t="array" ref="D1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1" spans="1:4" ht="18" x14ac:dyDescent="0.25">
      <c r="A191" s="19" t="str">
        <f>IF(D191&lt;&gt;" ",'База данных_основная'!#REF!," ")</f>
        <v xml:space="preserve"> </v>
      </c>
      <c r="B191" s="19" t="str">
        <f t="array" ref="B1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1" s="19" t="str">
        <f t="array" ref="C1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1" s="19" t="str">
        <f t="array" ref="D1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2" spans="1:4" ht="18" x14ac:dyDescent="0.25">
      <c r="A192" s="19" t="str">
        <f>IF(D192&lt;&gt;" ",'База данных_основная'!#REF!," ")</f>
        <v xml:space="preserve"> </v>
      </c>
      <c r="B192" s="19" t="str">
        <f t="array" ref="B1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2" s="19" t="str">
        <f t="array" ref="C1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2" s="19" t="str">
        <f t="array" ref="D1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3" spans="1:4" ht="18" x14ac:dyDescent="0.25">
      <c r="A193" s="19" t="str">
        <f>IF(D193&lt;&gt;" ",'База данных_основная'!#REF!," ")</f>
        <v xml:space="preserve"> </v>
      </c>
      <c r="B193" s="19" t="str">
        <f t="array" ref="B1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3" s="19" t="str">
        <f t="array" ref="C1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3" s="19" t="str">
        <f t="array" ref="D1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4" spans="1:4" ht="18" x14ac:dyDescent="0.25">
      <c r="A194" s="19" t="str">
        <f>IF(D194&lt;&gt;" ",'База данных_основная'!#REF!," ")</f>
        <v xml:space="preserve"> </v>
      </c>
      <c r="B194" s="19" t="str">
        <f t="array" ref="B1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4" s="19" t="str">
        <f t="array" ref="C1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4" s="19" t="str">
        <f t="array" ref="D1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5" spans="1:4" ht="18" x14ac:dyDescent="0.25">
      <c r="A195" s="19" t="str">
        <f>IF(D195&lt;&gt;" ",'База данных_основная'!#REF!," ")</f>
        <v xml:space="preserve"> </v>
      </c>
      <c r="B195" s="19" t="str">
        <f t="array" ref="B1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5" s="19" t="str">
        <f t="array" ref="C1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5" s="19" t="str">
        <f t="array" ref="D1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6" spans="1:4" ht="18" x14ac:dyDescent="0.25">
      <c r="A196" s="19" t="str">
        <f>IF(D196&lt;&gt;" ",'База данных_основная'!#REF!," ")</f>
        <v xml:space="preserve"> </v>
      </c>
      <c r="B196" s="19" t="str">
        <f t="array" ref="B1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6" s="19" t="str">
        <f t="array" ref="C1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6" s="19" t="str">
        <f t="array" ref="D1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7" spans="1:4" ht="18" x14ac:dyDescent="0.25">
      <c r="A197" s="19" t="str">
        <f>IF(D197&lt;&gt;" ",'База данных_основная'!#REF!," ")</f>
        <v xml:space="preserve"> </v>
      </c>
      <c r="B197" s="19" t="str">
        <f t="array" ref="B1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7" s="19" t="str">
        <f t="array" ref="C1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7" s="19" t="str">
        <f t="array" ref="D1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8" spans="1:4" ht="18" x14ac:dyDescent="0.25">
      <c r="A198" s="19" t="str">
        <f>IF(D198&lt;&gt;" ",'База данных_основная'!#REF!," ")</f>
        <v xml:space="preserve"> </v>
      </c>
      <c r="B198" s="19" t="str">
        <f t="array" ref="B1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8" s="19" t="str">
        <f t="array" ref="C1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8" s="19" t="str">
        <f t="array" ref="D1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9" spans="1:4" ht="18" x14ac:dyDescent="0.25">
      <c r="A199" s="19" t="str">
        <f>IF(D199&lt;&gt;" ",'База данных_основная'!#REF!," ")</f>
        <v xml:space="preserve"> </v>
      </c>
      <c r="B199" s="19" t="str">
        <f t="array" ref="B1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9" s="19" t="str">
        <f t="array" ref="C1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9" s="19" t="str">
        <f t="array" ref="D1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0" spans="1:4" ht="18" x14ac:dyDescent="0.25">
      <c r="A200" s="19" t="str">
        <f>IF(D200&lt;&gt;" ",'База данных_основная'!#REF!," ")</f>
        <v xml:space="preserve"> </v>
      </c>
      <c r="B200" s="19" t="str">
        <f t="array" ref="B2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0" s="19" t="str">
        <f t="array" ref="C2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0" s="19" t="str">
        <f t="array" ref="D2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1" spans="1:4" ht="18" x14ac:dyDescent="0.25">
      <c r="A201" s="19" t="str">
        <f>IF(D201&lt;&gt;" ",'База данных_основная'!#REF!," ")</f>
        <v xml:space="preserve"> </v>
      </c>
      <c r="B201" s="19" t="str">
        <f t="array" ref="B2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1" s="19" t="str">
        <f t="array" ref="C2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1" s="19" t="str">
        <f t="array" ref="D2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2" spans="1:4" ht="18" x14ac:dyDescent="0.25">
      <c r="A202" s="19" t="str">
        <f>IF(D202&lt;&gt;" ",'База данных_основная'!#REF!," ")</f>
        <v xml:space="preserve"> </v>
      </c>
      <c r="B202" s="19" t="str">
        <f t="array" ref="B2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2" s="19" t="str">
        <f t="array" ref="C2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2" s="19" t="str">
        <f t="array" ref="D2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3" spans="1:4" ht="18" x14ac:dyDescent="0.25">
      <c r="A203" s="19" t="str">
        <f>IF(D203&lt;&gt;" ",'База данных_основная'!#REF!," ")</f>
        <v xml:space="preserve"> </v>
      </c>
      <c r="B203" s="19" t="str">
        <f t="array" ref="B2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3" s="19" t="str">
        <f t="array" ref="C2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3" s="19" t="str">
        <f t="array" ref="D2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4" spans="1:4" ht="18" x14ac:dyDescent="0.25">
      <c r="A204" s="19" t="str">
        <f>IF(D204&lt;&gt;" ",'База данных_основная'!#REF!," ")</f>
        <v xml:space="preserve"> </v>
      </c>
      <c r="B204" s="19" t="str">
        <f t="array" ref="B2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4" s="19" t="str">
        <f t="array" ref="C2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4" s="19" t="str">
        <f t="array" ref="D2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5" spans="1:4" ht="18" x14ac:dyDescent="0.25">
      <c r="A205" s="19" t="str">
        <f>IF(D205&lt;&gt;" ",'База данных_основная'!#REF!," ")</f>
        <v xml:space="preserve"> </v>
      </c>
      <c r="B205" s="19" t="str">
        <f t="array" ref="B2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5" s="19" t="str">
        <f t="array" ref="C2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5" s="19" t="str">
        <f t="array" ref="D2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6" spans="1:4" ht="18" x14ac:dyDescent="0.25">
      <c r="A206" s="19" t="str">
        <f>IF(D206&lt;&gt;" ",'База данных_основная'!#REF!," ")</f>
        <v xml:space="preserve"> </v>
      </c>
      <c r="B206" s="19" t="str">
        <f t="array" ref="B2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6" s="19" t="str">
        <f t="array" ref="C2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6" s="19" t="str">
        <f t="array" ref="D2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7" spans="1:4" ht="18" x14ac:dyDescent="0.25">
      <c r="A207" s="19" t="str">
        <f>IF(D207&lt;&gt;" ",'База данных_основная'!#REF!," ")</f>
        <v xml:space="preserve"> </v>
      </c>
      <c r="B207" s="19" t="str">
        <f t="array" ref="B2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7" s="19" t="str">
        <f t="array" ref="C2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7" s="19" t="str">
        <f t="array" ref="D2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8" spans="1:4" ht="18" x14ac:dyDescent="0.25">
      <c r="A208" s="19" t="str">
        <f>IF(D208&lt;&gt;" ",'База данных_основная'!#REF!," ")</f>
        <v xml:space="preserve"> </v>
      </c>
      <c r="B208" s="19" t="str">
        <f t="array" ref="B2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8" s="19" t="str">
        <f t="array" ref="C2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8" s="19" t="str">
        <f t="array" ref="D2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9" spans="1:4" ht="18" x14ac:dyDescent="0.25">
      <c r="A209" s="19" t="str">
        <f>IF(D209&lt;&gt;" ",'База данных_основная'!#REF!," ")</f>
        <v xml:space="preserve"> </v>
      </c>
      <c r="B209" s="19" t="str">
        <f t="array" ref="B2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9" s="19" t="str">
        <f t="array" ref="C2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9" s="19" t="str">
        <f t="array" ref="D2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10" spans="1:4" ht="18" x14ac:dyDescent="0.25">
      <c r="A210" s="19" t="str">
        <f>IF(D210&lt;&gt;" ",'База данных_основная'!#REF!," ")</f>
        <v xml:space="preserve"> </v>
      </c>
      <c r="B210" s="19" t="str">
        <f t="array" ref="B2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10" s="19" t="str">
        <f t="array" ref="C2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10" s="19" t="str">
        <f t="array" ref="D2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11" spans="1:4" ht="18" x14ac:dyDescent="0.25">
      <c r="A211" s="19" t="str">
        <f>IF(D211&lt;&gt;" ",'База данных_основная'!#REF!," ")</f>
        <v xml:space="preserve"> </v>
      </c>
      <c r="B211" s="19" t="str">
        <f t="array" ref="B2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11" s="19" t="str">
        <f t="array" ref="C2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11" s="19" t="str">
        <f t="array" ref="D2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12" spans="1:4" ht="18" x14ac:dyDescent="0.25">
      <c r="A212" s="19" t="str">
        <f>IF(D212&lt;&gt;" ",'База данных_основная'!#REF!," ")</f>
        <v xml:space="preserve"> </v>
      </c>
      <c r="B212" s="19" t="str">
        <f t="array" ref="B2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12" s="19" t="str">
        <f t="array" ref="C2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12" s="19" t="str">
        <f t="array" ref="D2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13" spans="1:4" ht="18" x14ac:dyDescent="0.25">
      <c r="A213" s="19" t="str">
        <f>IF(D213&lt;&gt;" ",'База данных_основная'!#REF!," ")</f>
        <v xml:space="preserve"> </v>
      </c>
      <c r="B213" s="19" t="str">
        <f t="array" ref="B2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13" s="19" t="str">
        <f t="array" ref="C2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13" s="19" t="str">
        <f t="array" ref="D2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14" spans="1:4" ht="18" x14ac:dyDescent="0.25">
      <c r="A214" s="19" t="str">
        <f>IF(D214&lt;&gt;" ",'База данных_основная'!#REF!," ")</f>
        <v xml:space="preserve"> </v>
      </c>
      <c r="B214" s="19" t="str">
        <f t="array" ref="B2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14" s="19" t="str">
        <f t="array" ref="C2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14" s="19" t="str">
        <f t="array" ref="D2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15" spans="1:4" ht="18" x14ac:dyDescent="0.25">
      <c r="A215" s="19" t="str">
        <f>IF(D215&lt;&gt;" ",'База данных_основная'!#REF!," ")</f>
        <v xml:space="preserve"> </v>
      </c>
      <c r="B215" s="19" t="str">
        <f t="array" ref="B2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15" s="19" t="str">
        <f t="array" ref="C2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15" s="19" t="str">
        <f t="array" ref="D2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16" spans="1:4" ht="18" x14ac:dyDescent="0.25">
      <c r="A216" s="19" t="str">
        <f>IF(D216&lt;&gt;" ",'База данных_основная'!#REF!," ")</f>
        <v xml:space="preserve"> </v>
      </c>
      <c r="B216" s="19" t="str">
        <f t="array" ref="B2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16" s="19" t="str">
        <f t="array" ref="C2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16" s="19" t="str">
        <f t="array" ref="D2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17" spans="1:4" ht="18" x14ac:dyDescent="0.25">
      <c r="A217" s="19" t="str">
        <f>IF(D217&lt;&gt;" ",'База данных_основная'!#REF!," ")</f>
        <v xml:space="preserve"> </v>
      </c>
      <c r="B217" s="19" t="str">
        <f t="array" ref="B2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17" s="19" t="str">
        <f t="array" ref="C2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17" s="19" t="str">
        <f t="array" ref="D2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18" spans="1:4" ht="18" x14ac:dyDescent="0.25">
      <c r="A218" s="19" t="str">
        <f>IF(D218&lt;&gt;" ",'База данных_основная'!#REF!," ")</f>
        <v xml:space="preserve"> </v>
      </c>
      <c r="B218" s="19" t="str">
        <f t="array" ref="B2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18" s="19" t="str">
        <f t="array" ref="C2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18" s="19" t="str">
        <f t="array" ref="D2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19" spans="1:4" ht="18" x14ac:dyDescent="0.25">
      <c r="A219" s="19" t="str">
        <f>IF(D219&lt;&gt;" ",'База данных_основная'!#REF!," ")</f>
        <v xml:space="preserve"> </v>
      </c>
      <c r="B219" s="19" t="str">
        <f t="array" ref="B2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19" s="19" t="str">
        <f t="array" ref="C2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19" s="19" t="str">
        <f t="array" ref="D2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20" spans="1:4" ht="18" x14ac:dyDescent="0.25">
      <c r="A220" s="19" t="str">
        <f>IF(D220&lt;&gt;" ",'База данных_основная'!#REF!," ")</f>
        <v xml:space="preserve"> </v>
      </c>
      <c r="B220" s="19" t="str">
        <f t="array" ref="B2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20" s="19" t="str">
        <f t="array" ref="C2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20" s="19" t="str">
        <f t="array" ref="D2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21" spans="1:4" ht="18" x14ac:dyDescent="0.25">
      <c r="A221" s="19" t="str">
        <f>IF(D221&lt;&gt;" ",'База данных_основная'!#REF!," ")</f>
        <v xml:space="preserve"> </v>
      </c>
      <c r="B221" s="19" t="str">
        <f t="array" ref="B2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21" s="19" t="str">
        <f t="array" ref="C2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21" s="19" t="str">
        <f t="array" ref="D2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22" spans="1:4" ht="18" x14ac:dyDescent="0.25">
      <c r="A222" s="19" t="str">
        <f>IF(D222&lt;&gt;" ",'База данных_основная'!#REF!," ")</f>
        <v xml:space="preserve"> </v>
      </c>
      <c r="B222" s="19" t="str">
        <f t="array" ref="B2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22" s="19" t="str">
        <f t="array" ref="C2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22" s="19" t="str">
        <f t="array" ref="D2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23" spans="1:4" ht="18" x14ac:dyDescent="0.25">
      <c r="A223" s="19" t="str">
        <f>IF(D223&lt;&gt;" ",'База данных_основная'!#REF!," ")</f>
        <v xml:space="preserve"> </v>
      </c>
      <c r="B223" s="19" t="str">
        <f t="array" ref="B2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23" s="19" t="str">
        <f t="array" ref="C2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23" s="19" t="str">
        <f t="array" ref="D2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24" spans="1:4" ht="18" x14ac:dyDescent="0.25">
      <c r="A224" s="19" t="str">
        <f>IF(D224&lt;&gt;" ",'База данных_основная'!#REF!," ")</f>
        <v xml:space="preserve"> </v>
      </c>
      <c r="B224" s="19" t="str">
        <f t="array" ref="B2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24" s="19" t="str">
        <f t="array" ref="C2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24" s="19" t="str">
        <f t="array" ref="D2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25" spans="1:4" ht="18" x14ac:dyDescent="0.25">
      <c r="A225" s="19" t="str">
        <f>IF(D225&lt;&gt;" ",'База данных_основная'!#REF!," ")</f>
        <v xml:space="preserve"> </v>
      </c>
      <c r="B225" s="19" t="str">
        <f t="array" ref="B2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25" s="19" t="str">
        <f t="array" ref="C2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25" s="19" t="str">
        <f t="array" ref="D2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26" spans="1:4" ht="18" x14ac:dyDescent="0.25">
      <c r="A226" s="19" t="str">
        <f>IF(D226&lt;&gt;" ",'База данных_основная'!#REF!," ")</f>
        <v xml:space="preserve"> </v>
      </c>
      <c r="B226" s="19" t="str">
        <f t="array" ref="B2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26" s="19" t="str">
        <f t="array" ref="C2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26" s="19" t="str">
        <f t="array" ref="D2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27" spans="1:4" ht="18" x14ac:dyDescent="0.25">
      <c r="A227" s="19" t="str">
        <f>IF(D227&lt;&gt;" ",'База данных_основная'!#REF!," ")</f>
        <v xml:space="preserve"> </v>
      </c>
      <c r="B227" s="19" t="str">
        <f t="array" ref="B2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27" s="19" t="str">
        <f t="array" ref="C2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27" s="19" t="str">
        <f t="array" ref="D2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28" spans="1:4" ht="18" x14ac:dyDescent="0.25">
      <c r="A228" s="19" t="str">
        <f>IF(D228&lt;&gt;" ",'База данных_основная'!#REF!," ")</f>
        <v xml:space="preserve"> </v>
      </c>
      <c r="B228" s="19" t="str">
        <f t="array" ref="B2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28" s="19" t="str">
        <f t="array" ref="C2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28" s="19" t="str">
        <f t="array" ref="D2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29" spans="1:4" ht="18" x14ac:dyDescent="0.25">
      <c r="A229" s="19" t="str">
        <f>IF(D229&lt;&gt;" ",'База данных_основная'!#REF!," ")</f>
        <v xml:space="preserve"> </v>
      </c>
      <c r="B229" s="19" t="str">
        <f t="array" ref="B2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29" s="19" t="str">
        <f t="array" ref="C2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29" s="19" t="str">
        <f t="array" ref="D2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30" spans="1:4" ht="18" x14ac:dyDescent="0.25">
      <c r="A230" s="19" t="str">
        <f>IF(D230&lt;&gt;" ",'База данных_основная'!#REF!," ")</f>
        <v xml:space="preserve"> </v>
      </c>
      <c r="B230" s="19" t="str">
        <f t="array" ref="B2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30" s="19" t="str">
        <f t="array" ref="C2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30" s="19" t="str">
        <f t="array" ref="D2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31" spans="1:4" ht="18" x14ac:dyDescent="0.25">
      <c r="A231" s="19" t="str">
        <f>IF(D231&lt;&gt;" ",'База данных_основная'!#REF!," ")</f>
        <v xml:space="preserve"> </v>
      </c>
      <c r="B231" s="19" t="str">
        <f t="array" ref="B2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31" s="19" t="str">
        <f t="array" ref="C2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31" s="19" t="str">
        <f t="array" ref="D2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32" spans="1:4" ht="18" x14ac:dyDescent="0.25">
      <c r="A232" s="19" t="str">
        <f>IF(D232&lt;&gt;" ",'База данных_основная'!#REF!," ")</f>
        <v xml:space="preserve"> </v>
      </c>
      <c r="B232" s="19" t="str">
        <f t="array" ref="B2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32" s="19" t="str">
        <f t="array" ref="C2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32" s="19" t="str">
        <f t="array" ref="D2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33" spans="1:4" ht="18" x14ac:dyDescent="0.25">
      <c r="A233" s="19" t="str">
        <f>IF(D233&lt;&gt;" ",'База данных_основная'!#REF!," ")</f>
        <v xml:space="preserve"> </v>
      </c>
      <c r="B233" s="19" t="str">
        <f t="array" ref="B2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33" s="19" t="str">
        <f t="array" ref="C2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33" s="19" t="str">
        <f t="array" ref="D2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34" spans="1:4" ht="18" x14ac:dyDescent="0.25">
      <c r="A234" s="19" t="str">
        <f>IF(D234&lt;&gt;" ",'База данных_основная'!#REF!," ")</f>
        <v xml:space="preserve"> </v>
      </c>
      <c r="B234" s="19" t="str">
        <f t="array" ref="B2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34" s="19" t="str">
        <f t="array" ref="C2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34" s="19" t="str">
        <f t="array" ref="D2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35" spans="1:4" ht="18" x14ac:dyDescent="0.25">
      <c r="A235" s="19" t="str">
        <f>IF(D235&lt;&gt;" ",'База данных_основная'!#REF!," ")</f>
        <v xml:space="preserve"> </v>
      </c>
      <c r="B235" s="19" t="str">
        <f t="array" ref="B2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35" s="19" t="str">
        <f t="array" ref="C2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35" s="19" t="str">
        <f t="array" ref="D2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36" spans="1:4" ht="18" x14ac:dyDescent="0.25">
      <c r="A236" s="19" t="str">
        <f>IF(D236&lt;&gt;" ",'База данных_основная'!#REF!," ")</f>
        <v xml:space="preserve"> </v>
      </c>
      <c r="B236" s="19" t="str">
        <f t="array" ref="B2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36" s="19" t="str">
        <f t="array" ref="C2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36" s="19" t="str">
        <f t="array" ref="D2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37" spans="1:4" ht="18" x14ac:dyDescent="0.25">
      <c r="A237" s="19" t="str">
        <f>IF(D237&lt;&gt;" ",'База данных_основная'!#REF!," ")</f>
        <v xml:space="preserve"> </v>
      </c>
      <c r="B237" s="19" t="str">
        <f t="array" ref="B2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37" s="19" t="str">
        <f t="array" ref="C2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37" s="19" t="str">
        <f t="array" ref="D2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38" spans="1:4" ht="18" x14ac:dyDescent="0.25">
      <c r="A238" s="19" t="str">
        <f>IF(D238&lt;&gt;" ",'База данных_основная'!#REF!," ")</f>
        <v xml:space="preserve"> </v>
      </c>
      <c r="B238" s="19" t="str">
        <f t="array" ref="B2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38" s="19" t="str">
        <f t="array" ref="C2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38" s="19" t="str">
        <f t="array" ref="D2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39" spans="1:4" ht="18" x14ac:dyDescent="0.25">
      <c r="A239" s="19" t="str">
        <f>IF(D239&lt;&gt;" ",'База данных_основная'!#REF!," ")</f>
        <v xml:space="preserve"> </v>
      </c>
      <c r="B239" s="19" t="str">
        <f t="array" ref="B2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39" s="19" t="str">
        <f t="array" ref="C2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39" s="19" t="str">
        <f t="array" ref="D2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40" spans="1:4" ht="18" x14ac:dyDescent="0.25">
      <c r="A240" s="19" t="str">
        <f>IF(D240&lt;&gt;" ",'База данных_основная'!#REF!," ")</f>
        <v xml:space="preserve"> </v>
      </c>
      <c r="B240" s="19" t="str">
        <f t="array" ref="B2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40" s="19" t="str">
        <f t="array" ref="C2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40" s="19" t="str">
        <f t="array" ref="D2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41" spans="1:4" ht="18" x14ac:dyDescent="0.25">
      <c r="A241" s="19" t="str">
        <f>IF(D241&lt;&gt;" ",'База данных_основная'!#REF!," ")</f>
        <v xml:space="preserve"> </v>
      </c>
      <c r="B241" s="19" t="str">
        <f t="array" ref="B2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41" s="19" t="str">
        <f t="array" ref="C2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41" s="19" t="str">
        <f t="array" ref="D2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42" spans="1:4" ht="18" x14ac:dyDescent="0.25">
      <c r="A242" s="19" t="str">
        <f>IF(D242&lt;&gt;" ",'База данных_основная'!#REF!," ")</f>
        <v xml:space="preserve"> </v>
      </c>
      <c r="B242" s="19" t="str">
        <f t="array" ref="B2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42" s="19" t="str">
        <f t="array" ref="C2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42" s="19" t="str">
        <f t="array" ref="D2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43" spans="1:4" ht="18" x14ac:dyDescent="0.25">
      <c r="A243" s="19" t="str">
        <f>IF(D243&lt;&gt;" ",'База данных_основная'!#REF!," ")</f>
        <v xml:space="preserve"> </v>
      </c>
      <c r="B243" s="19" t="str">
        <f t="array" ref="B2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43" s="19" t="str">
        <f t="array" ref="C2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43" s="19" t="str">
        <f t="array" ref="D2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44" spans="1:4" ht="18" x14ac:dyDescent="0.25">
      <c r="A244" s="19" t="str">
        <f>IF(D244&lt;&gt;" ",'База данных_основная'!#REF!," ")</f>
        <v xml:space="preserve"> </v>
      </c>
      <c r="B244" s="19" t="str">
        <f t="array" ref="B2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44" s="19" t="str">
        <f t="array" ref="C2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44" s="19" t="str">
        <f t="array" ref="D2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45" spans="1:4" ht="18" x14ac:dyDescent="0.25">
      <c r="A245" s="19" t="str">
        <f>IF(D245&lt;&gt;" ",'База данных_основная'!#REF!," ")</f>
        <v xml:space="preserve"> </v>
      </c>
      <c r="B245" s="19" t="str">
        <f t="array" ref="B2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45" s="19" t="str">
        <f t="array" ref="C2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45" s="19" t="str">
        <f t="array" ref="D2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46" spans="1:4" ht="18" x14ac:dyDescent="0.25">
      <c r="A246" s="19" t="str">
        <f>IF(D246&lt;&gt;" ",'База данных_основная'!#REF!," ")</f>
        <v xml:space="preserve"> </v>
      </c>
      <c r="B246" s="19" t="str">
        <f t="array" ref="B2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46" s="19" t="str">
        <f t="array" ref="C2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46" s="19" t="str">
        <f t="array" ref="D2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47" spans="1:4" ht="18" x14ac:dyDescent="0.25">
      <c r="A247" s="19" t="str">
        <f>IF(D247&lt;&gt;" ",'База данных_основная'!#REF!," ")</f>
        <v xml:space="preserve"> </v>
      </c>
      <c r="B247" s="19" t="str">
        <f t="array" ref="B2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47" s="19" t="str">
        <f t="array" ref="C2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47" s="19" t="str">
        <f t="array" ref="D2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48" spans="1:4" ht="18" x14ac:dyDescent="0.25">
      <c r="A248" s="19" t="str">
        <f>IF(D248&lt;&gt;" ",'База данных_основная'!#REF!," ")</f>
        <v xml:space="preserve"> </v>
      </c>
      <c r="B248" s="19" t="str">
        <f t="array" ref="B2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48" s="19" t="str">
        <f t="array" ref="C2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48" s="19" t="str">
        <f t="array" ref="D2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49" spans="1:4" ht="18" x14ac:dyDescent="0.25">
      <c r="A249" s="19" t="str">
        <f>IF(D249&lt;&gt;" ",'База данных_основная'!#REF!," ")</f>
        <v xml:space="preserve"> </v>
      </c>
      <c r="B249" s="19" t="str">
        <f t="array" ref="B2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49" s="19" t="str">
        <f t="array" ref="C2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49" s="19" t="str">
        <f t="array" ref="D2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50" spans="1:4" ht="18" x14ac:dyDescent="0.25">
      <c r="A250" s="19" t="str">
        <f>IF(D250&lt;&gt;" ",'База данных_основная'!#REF!," ")</f>
        <v xml:space="preserve"> </v>
      </c>
      <c r="B250" s="19" t="str">
        <f t="array" ref="B2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50" s="19" t="str">
        <f t="array" ref="C2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50" s="19" t="str">
        <f t="array" ref="D2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51" spans="1:4" ht="18" x14ac:dyDescent="0.25">
      <c r="A251" s="19" t="str">
        <f>IF(D251&lt;&gt;" ",'База данных_основная'!#REF!," ")</f>
        <v xml:space="preserve"> </v>
      </c>
      <c r="B251" s="19" t="str">
        <f t="array" ref="B2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51" s="19" t="str">
        <f t="array" ref="C2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51" s="19" t="str">
        <f t="array" ref="D2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52" spans="1:4" ht="18" x14ac:dyDescent="0.25">
      <c r="A252" s="19" t="str">
        <f>IF(D252&lt;&gt;" ",'База данных_основная'!#REF!," ")</f>
        <v xml:space="preserve"> </v>
      </c>
      <c r="B252" s="19" t="str">
        <f t="array" ref="B2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52" s="19" t="str">
        <f t="array" ref="C2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52" s="19" t="str">
        <f t="array" ref="D2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53" spans="1:4" ht="18" x14ac:dyDescent="0.25">
      <c r="A253" s="19" t="str">
        <f>IF(D253&lt;&gt;" ",'База данных_основная'!#REF!," ")</f>
        <v xml:space="preserve"> </v>
      </c>
      <c r="B253" s="19" t="str">
        <f t="array" ref="B2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53" s="19" t="str">
        <f t="array" ref="C2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53" s="19" t="str">
        <f t="array" ref="D2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54" spans="1:4" ht="18" x14ac:dyDescent="0.25">
      <c r="A254" s="19" t="str">
        <f>IF(D254&lt;&gt;" ",'База данных_основная'!#REF!," ")</f>
        <v xml:space="preserve"> </v>
      </c>
      <c r="B254" s="19" t="str">
        <f t="array" ref="B2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54" s="19" t="str">
        <f t="array" ref="C2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54" s="19" t="str">
        <f t="array" ref="D2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55" spans="1:4" ht="18" x14ac:dyDescent="0.25">
      <c r="A255" s="19" t="str">
        <f>IF(D255&lt;&gt;" ",'База данных_основная'!#REF!," ")</f>
        <v xml:space="preserve"> </v>
      </c>
      <c r="B255" s="19" t="str">
        <f t="array" ref="B2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55" s="19" t="str">
        <f t="array" ref="C2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55" s="19" t="str">
        <f t="array" ref="D2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56" spans="1:4" ht="18" x14ac:dyDescent="0.25">
      <c r="A256" s="19" t="str">
        <f>IF(D256&lt;&gt;" ",'База данных_основная'!#REF!," ")</f>
        <v xml:space="preserve"> </v>
      </c>
      <c r="B256" s="19" t="str">
        <f t="array" ref="B2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56" s="19" t="str">
        <f t="array" ref="C2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56" s="19" t="str">
        <f t="array" ref="D2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57" spans="1:4" ht="18" x14ac:dyDescent="0.25">
      <c r="A257" s="19" t="str">
        <f>IF(D257&lt;&gt;" ",'База данных_основная'!#REF!," ")</f>
        <v xml:space="preserve"> </v>
      </c>
      <c r="B257" s="19" t="str">
        <f t="array" ref="B2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57" s="19" t="str">
        <f t="array" ref="C2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57" s="19" t="str">
        <f t="array" ref="D2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58" spans="1:4" ht="18" x14ac:dyDescent="0.25">
      <c r="A258" s="19" t="str">
        <f>IF(D258&lt;&gt;" ",'База данных_основная'!#REF!," ")</f>
        <v xml:space="preserve"> </v>
      </c>
      <c r="B258" s="19" t="str">
        <f t="array" ref="B2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58" s="19" t="str">
        <f t="array" ref="C2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58" s="19" t="str">
        <f t="array" ref="D2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59" spans="1:4" ht="18" x14ac:dyDescent="0.25">
      <c r="A259" s="19" t="str">
        <f>IF(D259&lt;&gt;" ",'База данных_основная'!#REF!," ")</f>
        <v xml:space="preserve"> </v>
      </c>
      <c r="B259" s="19" t="str">
        <f t="array" ref="B2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59" s="19" t="str">
        <f t="array" ref="C2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59" s="19" t="str">
        <f t="array" ref="D2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60" spans="1:4" ht="18" x14ac:dyDescent="0.25">
      <c r="A260" s="19" t="str">
        <f>IF(D260&lt;&gt;" ",'База данных_основная'!#REF!," ")</f>
        <v xml:space="preserve"> </v>
      </c>
      <c r="B260" s="19" t="str">
        <f t="array" ref="B2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60" s="19" t="str">
        <f t="array" ref="C2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60" s="19" t="str">
        <f t="array" ref="D2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61" spans="1:4" ht="18" x14ac:dyDescent="0.25">
      <c r="A261" s="19" t="str">
        <f>IF(D261&lt;&gt;" ",'База данных_основная'!#REF!," ")</f>
        <v xml:space="preserve"> </v>
      </c>
      <c r="B261" s="19" t="str">
        <f t="array" ref="B2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61" s="19" t="str">
        <f t="array" ref="C2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61" s="19" t="str">
        <f t="array" ref="D2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62" spans="1:4" ht="18" x14ac:dyDescent="0.25">
      <c r="A262" s="19" t="str">
        <f>IF(D262&lt;&gt;" ",'База данных_основная'!#REF!," ")</f>
        <v xml:space="preserve"> </v>
      </c>
      <c r="B262" s="19" t="str">
        <f t="array" ref="B2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62" s="19" t="str">
        <f t="array" ref="C2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62" s="19" t="str">
        <f t="array" ref="D2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63" spans="1:4" ht="18" x14ac:dyDescent="0.25">
      <c r="A263" s="19" t="str">
        <f>IF(D263&lt;&gt;" ",'База данных_основная'!#REF!," ")</f>
        <v xml:space="preserve"> </v>
      </c>
      <c r="B263" s="19" t="str">
        <f t="array" ref="B2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63" s="19" t="str">
        <f t="array" ref="C2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63" s="19" t="str">
        <f t="array" ref="D2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64" spans="1:4" ht="18" x14ac:dyDescent="0.25">
      <c r="A264" s="19" t="str">
        <f>IF(D264&lt;&gt;" ",'База данных_основная'!#REF!," ")</f>
        <v xml:space="preserve"> </v>
      </c>
      <c r="B264" s="19" t="str">
        <f t="array" ref="B2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64" s="19" t="str">
        <f t="array" ref="C2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64" s="19" t="str">
        <f t="array" ref="D2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65" spans="1:4" ht="18" x14ac:dyDescent="0.25">
      <c r="A265" s="19" t="str">
        <f>IF(D265&lt;&gt;" ",'База данных_основная'!#REF!," ")</f>
        <v xml:space="preserve"> </v>
      </c>
      <c r="B265" s="19" t="str">
        <f t="array" ref="B2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65" s="19" t="str">
        <f t="array" ref="C2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65" s="19" t="str">
        <f t="array" ref="D2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66" spans="1:4" ht="18" x14ac:dyDescent="0.25">
      <c r="A266" s="19" t="str">
        <f>IF(D266&lt;&gt;" ",'База данных_основная'!#REF!," ")</f>
        <v xml:space="preserve"> </v>
      </c>
      <c r="B266" s="19" t="str">
        <f t="array" ref="B2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66" s="19" t="str">
        <f t="array" ref="C2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66" s="19" t="str">
        <f t="array" ref="D2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67" spans="1:4" ht="18" x14ac:dyDescent="0.25">
      <c r="A267" s="19" t="str">
        <f>IF(D267&lt;&gt;" ",'База данных_основная'!#REF!," ")</f>
        <v xml:space="preserve"> </v>
      </c>
      <c r="B267" s="19" t="str">
        <f t="array" ref="B2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67" s="19" t="str">
        <f t="array" ref="C2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67" s="19" t="str">
        <f t="array" ref="D2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68" spans="1:4" ht="18" x14ac:dyDescent="0.25">
      <c r="A268" s="19" t="str">
        <f>IF(D268&lt;&gt;" ",'База данных_основная'!#REF!," ")</f>
        <v xml:space="preserve"> </v>
      </c>
      <c r="B268" s="19" t="str">
        <f t="array" ref="B2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68" s="19" t="str">
        <f t="array" ref="C2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68" s="19" t="str">
        <f t="array" ref="D2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69" spans="1:4" ht="18" x14ac:dyDescent="0.25">
      <c r="A269" s="19" t="str">
        <f>IF(D269&lt;&gt;" ",'База данных_основная'!#REF!," ")</f>
        <v xml:space="preserve"> </v>
      </c>
      <c r="B269" s="19" t="str">
        <f t="array" ref="B2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69" s="19" t="str">
        <f t="array" ref="C2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69" s="19" t="str">
        <f t="array" ref="D2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70" spans="1:4" ht="18" x14ac:dyDescent="0.25">
      <c r="A270" s="19" t="str">
        <f>IF(D270&lt;&gt;" ",'База данных_основная'!#REF!," ")</f>
        <v xml:space="preserve"> </v>
      </c>
      <c r="B270" s="19" t="str">
        <f t="array" ref="B2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70" s="19" t="str">
        <f t="array" ref="C2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70" s="19" t="str">
        <f t="array" ref="D2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71" spans="1:4" ht="18" x14ac:dyDescent="0.25">
      <c r="A271" s="19" t="str">
        <f>IF(D271&lt;&gt;" ",'База данных_основная'!#REF!," ")</f>
        <v xml:space="preserve"> </v>
      </c>
      <c r="B271" s="19" t="str">
        <f t="array" ref="B2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71" s="19" t="str">
        <f t="array" ref="C2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71" s="19" t="str">
        <f t="array" ref="D2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72" spans="1:4" ht="18" x14ac:dyDescent="0.25">
      <c r="A272" s="19" t="str">
        <f>IF(D272&lt;&gt;" ",'База данных_основная'!#REF!," ")</f>
        <v xml:space="preserve"> </v>
      </c>
      <c r="B272" s="19" t="str">
        <f t="array" ref="B2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72" s="19" t="str">
        <f t="array" ref="C2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72" s="19" t="str">
        <f t="array" ref="D2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73" spans="1:4" ht="18" x14ac:dyDescent="0.25">
      <c r="A273" s="19" t="str">
        <f>IF(D273&lt;&gt;" ",'База данных_основная'!#REF!," ")</f>
        <v xml:space="preserve"> </v>
      </c>
      <c r="B273" s="19" t="str">
        <f t="array" ref="B2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73" s="19" t="str">
        <f t="array" ref="C2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73" s="19" t="str">
        <f t="array" ref="D2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74" spans="1:4" ht="18" x14ac:dyDescent="0.25">
      <c r="A274" s="19" t="str">
        <f>IF(D274&lt;&gt;" ",'База данных_основная'!#REF!," ")</f>
        <v xml:space="preserve"> </v>
      </c>
      <c r="B274" s="19" t="str">
        <f t="array" ref="B2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74" s="19" t="str">
        <f t="array" ref="C2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74" s="19" t="str">
        <f t="array" ref="D2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75" spans="1:4" ht="18" x14ac:dyDescent="0.25">
      <c r="A275" s="19" t="str">
        <f>IF(D275&lt;&gt;" ",'База данных_основная'!#REF!," ")</f>
        <v xml:space="preserve"> </v>
      </c>
      <c r="B275" s="19" t="str">
        <f t="array" ref="B2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75" s="19" t="str">
        <f t="array" ref="C2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75" s="19" t="str">
        <f t="array" ref="D2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76" spans="1:4" ht="18" x14ac:dyDescent="0.25">
      <c r="A276" s="19" t="str">
        <f>IF(D276&lt;&gt;" ",'База данных_основная'!#REF!," ")</f>
        <v xml:space="preserve"> </v>
      </c>
      <c r="B276" s="19" t="str">
        <f t="array" ref="B2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76" s="19" t="str">
        <f t="array" ref="C2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76" s="19" t="str">
        <f t="array" ref="D2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77" spans="1:4" ht="18" x14ac:dyDescent="0.25">
      <c r="A277" s="19" t="str">
        <f>IF(D277&lt;&gt;" ",'База данных_основная'!#REF!," ")</f>
        <v xml:space="preserve"> </v>
      </c>
      <c r="B277" s="19" t="str">
        <f t="array" ref="B2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77" s="19" t="str">
        <f t="array" ref="C2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77" s="19" t="str">
        <f t="array" ref="D2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78" spans="1:4" ht="18" x14ac:dyDescent="0.25">
      <c r="A278" s="19" t="str">
        <f>IF(D278&lt;&gt;" ",'База данных_основная'!#REF!," ")</f>
        <v xml:space="preserve"> </v>
      </c>
      <c r="B278" s="19" t="str">
        <f t="array" ref="B2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78" s="19" t="str">
        <f t="array" ref="C2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78" s="19" t="str">
        <f t="array" ref="D2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79" spans="1:4" ht="18" x14ac:dyDescent="0.25">
      <c r="A279" s="19" t="str">
        <f>IF(D279&lt;&gt;" ",'База данных_основная'!#REF!," ")</f>
        <v xml:space="preserve"> </v>
      </c>
      <c r="B279" s="19" t="str">
        <f t="array" ref="B2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79" s="19" t="str">
        <f t="array" ref="C2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79" s="19" t="str">
        <f t="array" ref="D2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80" spans="1:4" ht="18" x14ac:dyDescent="0.25">
      <c r="A280" s="19" t="str">
        <f>IF(D280&lt;&gt;" ",'База данных_основная'!#REF!," ")</f>
        <v xml:space="preserve"> </v>
      </c>
      <c r="B280" s="19" t="str">
        <f t="array" ref="B2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80" s="19" t="str">
        <f t="array" ref="C2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80" s="19" t="str">
        <f t="array" ref="D2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81" spans="1:4" ht="18" x14ac:dyDescent="0.25">
      <c r="A281" s="19" t="str">
        <f>IF(D281&lt;&gt;" ",'База данных_основная'!#REF!," ")</f>
        <v xml:space="preserve"> </v>
      </c>
      <c r="B281" s="19" t="str">
        <f t="array" ref="B2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81" s="19" t="str">
        <f t="array" ref="C2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81" s="19" t="str">
        <f t="array" ref="D2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82" spans="1:4" ht="18" x14ac:dyDescent="0.25">
      <c r="A282" s="19" t="str">
        <f>IF(D282&lt;&gt;" ",'База данных_основная'!#REF!," ")</f>
        <v xml:space="preserve"> </v>
      </c>
      <c r="B282" s="19" t="str">
        <f t="array" ref="B2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82" s="19" t="str">
        <f t="array" ref="C2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82" s="19" t="str">
        <f t="array" ref="D2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83" spans="1:4" ht="18" x14ac:dyDescent="0.25">
      <c r="A283" s="19" t="str">
        <f>IF(D283&lt;&gt;" ",'База данных_основная'!#REF!," ")</f>
        <v xml:space="preserve"> </v>
      </c>
      <c r="B283" s="19" t="str">
        <f t="array" ref="B2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83" s="19" t="str">
        <f t="array" ref="C2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83" s="19" t="str">
        <f t="array" ref="D2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84" spans="1:4" ht="18" x14ac:dyDescent="0.25">
      <c r="A284" s="19" t="str">
        <f>IF(D284&lt;&gt;" ",'База данных_основная'!#REF!," ")</f>
        <v xml:space="preserve"> </v>
      </c>
      <c r="B284" s="19" t="str">
        <f t="array" ref="B2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84" s="19" t="str">
        <f t="array" ref="C2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84" s="19" t="str">
        <f t="array" ref="D2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85" spans="1:4" ht="18" x14ac:dyDescent="0.25">
      <c r="A285" s="19" t="str">
        <f>IF(D285&lt;&gt;" ",'База данных_основная'!#REF!," ")</f>
        <v xml:space="preserve"> </v>
      </c>
      <c r="B285" s="19" t="str">
        <f t="array" ref="B2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85" s="19" t="str">
        <f t="array" ref="C2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85" s="19" t="str">
        <f t="array" ref="D2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86" spans="1:4" ht="18" x14ac:dyDescent="0.25">
      <c r="A286" s="19" t="str">
        <f>IF(D286&lt;&gt;" ",'База данных_основная'!#REF!," ")</f>
        <v xml:space="preserve"> </v>
      </c>
      <c r="B286" s="19" t="str">
        <f t="array" ref="B2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86" s="19" t="str">
        <f t="array" ref="C2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86" s="19" t="str">
        <f t="array" ref="D2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87" spans="1:4" ht="18" x14ac:dyDescent="0.25">
      <c r="A287" s="19" t="str">
        <f>IF(D287&lt;&gt;" ",'База данных_основная'!#REF!," ")</f>
        <v xml:space="preserve"> </v>
      </c>
      <c r="B287" s="19" t="str">
        <f t="array" ref="B2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87" s="19" t="str">
        <f t="array" ref="C2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87" s="19" t="str">
        <f t="array" ref="D2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88" spans="1:4" ht="18" x14ac:dyDescent="0.25">
      <c r="A288" s="19" t="str">
        <f>IF(D288&lt;&gt;" ",'База данных_основная'!#REF!," ")</f>
        <v xml:space="preserve"> </v>
      </c>
      <c r="B288" s="19" t="str">
        <f t="array" ref="B2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88" s="19" t="str">
        <f t="array" ref="C2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88" s="19" t="str">
        <f t="array" ref="D2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89" spans="1:4" ht="18" x14ac:dyDescent="0.25">
      <c r="A289" s="19" t="str">
        <f>IF(D289&lt;&gt;" ",'База данных_основная'!#REF!," ")</f>
        <v xml:space="preserve"> </v>
      </c>
      <c r="B289" s="19" t="str">
        <f t="array" ref="B2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89" s="19" t="str">
        <f t="array" ref="C2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89" s="19" t="str">
        <f t="array" ref="D2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90" spans="1:4" ht="18" x14ac:dyDescent="0.25">
      <c r="A290" s="19" t="str">
        <f>IF(D290&lt;&gt;" ",'База данных_основная'!#REF!," ")</f>
        <v xml:space="preserve"> </v>
      </c>
      <c r="B290" s="19" t="str">
        <f t="array" ref="B2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90" s="19" t="str">
        <f t="array" ref="C2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90" s="19" t="str">
        <f t="array" ref="D2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91" spans="1:4" ht="18" x14ac:dyDescent="0.25">
      <c r="A291" s="19" t="str">
        <f>IF(D291&lt;&gt;" ",'База данных_основная'!#REF!," ")</f>
        <v xml:space="preserve"> </v>
      </c>
      <c r="B291" s="19" t="str">
        <f t="array" ref="B2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91" s="19" t="str">
        <f t="array" ref="C2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91" s="19" t="str">
        <f t="array" ref="D2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92" spans="1:4" ht="18" x14ac:dyDescent="0.25">
      <c r="A292" s="19" t="str">
        <f>IF(D292&lt;&gt;" ",'База данных_основная'!#REF!," ")</f>
        <v xml:space="preserve"> </v>
      </c>
      <c r="B292" s="19" t="str">
        <f t="array" ref="B2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92" s="19" t="str">
        <f t="array" ref="C2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92" s="19" t="str">
        <f t="array" ref="D2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93" spans="1:4" ht="18" x14ac:dyDescent="0.25">
      <c r="A293" s="19" t="str">
        <f>IF(D293&lt;&gt;" ",'База данных_основная'!#REF!," ")</f>
        <v xml:space="preserve"> </v>
      </c>
      <c r="B293" s="19" t="str">
        <f t="array" ref="B2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93" s="19" t="str">
        <f t="array" ref="C2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93" s="19" t="str">
        <f t="array" ref="D2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94" spans="1:4" ht="18" x14ac:dyDescent="0.25">
      <c r="A294" s="19" t="str">
        <f>IF(D294&lt;&gt;" ",'База данных_основная'!#REF!," ")</f>
        <v xml:space="preserve"> </v>
      </c>
      <c r="B294" s="19" t="str">
        <f t="array" ref="B2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94" s="19" t="str">
        <f t="array" ref="C2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94" s="19" t="str">
        <f t="array" ref="D2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95" spans="1:4" ht="18" x14ac:dyDescent="0.25">
      <c r="A295" s="19" t="str">
        <f>IF(D295&lt;&gt;" ",'База данных_основная'!#REF!," ")</f>
        <v xml:space="preserve"> </v>
      </c>
      <c r="B295" s="19" t="str">
        <f t="array" ref="B2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95" s="19" t="str">
        <f t="array" ref="C2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95" s="19" t="str">
        <f t="array" ref="D2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96" spans="1:4" ht="18" x14ac:dyDescent="0.25">
      <c r="A296" s="19" t="str">
        <f>IF(D296&lt;&gt;" ",'База данных_основная'!#REF!," ")</f>
        <v xml:space="preserve"> </v>
      </c>
      <c r="B296" s="19" t="str">
        <f t="array" ref="B2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96" s="19" t="str">
        <f t="array" ref="C2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96" s="19" t="str">
        <f t="array" ref="D2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97" spans="1:4" ht="18" x14ac:dyDescent="0.25">
      <c r="A297" s="19" t="str">
        <f>IF(D297&lt;&gt;" ",'База данных_основная'!#REF!," ")</f>
        <v xml:space="preserve"> </v>
      </c>
      <c r="B297" s="19" t="str">
        <f t="array" ref="B2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97" s="19" t="str">
        <f t="array" ref="C2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97" s="19" t="str">
        <f t="array" ref="D2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98" spans="1:4" ht="18" x14ac:dyDescent="0.25">
      <c r="A298" s="19" t="str">
        <f>IF(D298&lt;&gt;" ",'База данных_основная'!#REF!," ")</f>
        <v xml:space="preserve"> </v>
      </c>
      <c r="B298" s="19" t="str">
        <f t="array" ref="B2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98" s="19" t="str">
        <f t="array" ref="C2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98" s="19" t="str">
        <f t="array" ref="D2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99" spans="1:4" ht="18" x14ac:dyDescent="0.25">
      <c r="A299" s="19" t="str">
        <f>IF(D299&lt;&gt;" ",'База данных_основная'!#REF!," ")</f>
        <v xml:space="preserve"> </v>
      </c>
      <c r="B299" s="19" t="str">
        <f t="array" ref="B2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99" s="19" t="str">
        <f t="array" ref="C2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99" s="19" t="str">
        <f t="array" ref="D2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00" spans="1:4" ht="18" x14ac:dyDescent="0.25">
      <c r="A300" s="19" t="str">
        <f>IF(D300&lt;&gt;" ",'База данных_основная'!#REF!," ")</f>
        <v xml:space="preserve"> </v>
      </c>
      <c r="B300" s="19" t="str">
        <f t="array" ref="B3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00" s="19" t="str">
        <f t="array" ref="C3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00" s="19" t="str">
        <f t="array" ref="D3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01" spans="1:4" ht="18" x14ac:dyDescent="0.25">
      <c r="A301" s="19" t="str">
        <f>IF(D301&lt;&gt;" ",'База данных_основная'!#REF!," ")</f>
        <v xml:space="preserve"> </v>
      </c>
      <c r="B301" s="19" t="str">
        <f t="array" ref="B3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01" s="19" t="str">
        <f t="array" ref="C3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01" s="19" t="str">
        <f t="array" ref="D3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02" spans="1:4" ht="18" x14ac:dyDescent="0.25">
      <c r="A302" s="19" t="str">
        <f>IF(D302&lt;&gt;" ",'База данных_основная'!#REF!," ")</f>
        <v xml:space="preserve"> </v>
      </c>
      <c r="B302" s="19" t="str">
        <f t="array" ref="B3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02" s="19" t="str">
        <f t="array" ref="C3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02" s="19" t="str">
        <f t="array" ref="D3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03" spans="1:4" ht="18" x14ac:dyDescent="0.25">
      <c r="A303" s="19" t="str">
        <f>IF(D303&lt;&gt;" ",'База данных_основная'!#REF!," ")</f>
        <v xml:space="preserve"> </v>
      </c>
      <c r="B303" s="19" t="str">
        <f t="array" ref="B3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03" s="19" t="str">
        <f t="array" ref="C3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03" s="19" t="str">
        <f t="array" ref="D3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04" spans="1:4" ht="18" x14ac:dyDescent="0.25">
      <c r="A304" s="19" t="str">
        <f>IF(D304&lt;&gt;" ",'База данных_основная'!#REF!," ")</f>
        <v xml:space="preserve"> </v>
      </c>
      <c r="B304" s="19" t="str">
        <f t="array" ref="B3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04" s="19" t="str">
        <f t="array" ref="C3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04" s="19" t="str">
        <f t="array" ref="D3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05" spans="1:4" ht="18" x14ac:dyDescent="0.25">
      <c r="A305" s="19" t="str">
        <f>IF(D305&lt;&gt;" ",'База данных_основная'!#REF!," ")</f>
        <v xml:space="preserve"> </v>
      </c>
      <c r="B305" s="19" t="str">
        <f t="array" ref="B3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05" s="19" t="str">
        <f t="array" ref="C3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05" s="19" t="str">
        <f t="array" ref="D3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06" spans="1:4" ht="18" x14ac:dyDescent="0.25">
      <c r="A306" s="19" t="str">
        <f>IF(D306&lt;&gt;" ",'База данных_основная'!#REF!," ")</f>
        <v xml:space="preserve"> </v>
      </c>
      <c r="B306" s="19" t="str">
        <f t="array" ref="B3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06" s="19" t="str">
        <f t="array" ref="C3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06" s="19" t="str">
        <f t="array" ref="D3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07" spans="1:4" ht="18" x14ac:dyDescent="0.25">
      <c r="A307" s="19" t="str">
        <f>IF(D307&lt;&gt;" ",'База данных_основная'!#REF!," ")</f>
        <v xml:space="preserve"> </v>
      </c>
      <c r="B307" s="19" t="str">
        <f t="array" ref="B3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07" s="19" t="str">
        <f t="array" ref="C3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07" s="19" t="str">
        <f t="array" ref="D3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08" spans="1:4" ht="18" x14ac:dyDescent="0.25">
      <c r="A308" s="19" t="str">
        <f>IF(D308&lt;&gt;" ",'База данных_основная'!#REF!," ")</f>
        <v xml:space="preserve"> </v>
      </c>
      <c r="B308" s="19" t="str">
        <f t="array" ref="B3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08" s="19" t="str">
        <f t="array" ref="C3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08" s="19" t="str">
        <f t="array" ref="D3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09" spans="1:4" ht="18" x14ac:dyDescent="0.25">
      <c r="A309" s="19" t="str">
        <f>IF(D309&lt;&gt;" ",'База данных_основная'!#REF!," ")</f>
        <v xml:space="preserve"> </v>
      </c>
      <c r="B309" s="19" t="str">
        <f t="array" ref="B3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09" s="19" t="str">
        <f t="array" ref="C3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09" s="19" t="str">
        <f t="array" ref="D3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10" spans="1:4" ht="18" x14ac:dyDescent="0.25">
      <c r="A310" s="19" t="str">
        <f>IF(D310&lt;&gt;" ",'База данных_основная'!#REF!," ")</f>
        <v xml:space="preserve"> </v>
      </c>
      <c r="B310" s="19" t="str">
        <f t="array" ref="B3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10" s="19" t="str">
        <f t="array" ref="C3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10" s="19" t="str">
        <f t="array" ref="D3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11" spans="1:4" ht="18" x14ac:dyDescent="0.25">
      <c r="A311" s="19" t="str">
        <f>IF(D311&lt;&gt;" ",'База данных_основная'!#REF!," ")</f>
        <v xml:space="preserve"> </v>
      </c>
      <c r="B311" s="19" t="str">
        <f t="array" ref="B3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11" s="19" t="str">
        <f t="array" ref="C3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11" s="19" t="str">
        <f t="array" ref="D3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12" spans="1:4" ht="18" x14ac:dyDescent="0.25">
      <c r="A312" s="19" t="str">
        <f>IF(D312&lt;&gt;" ",'База данных_основная'!#REF!," ")</f>
        <v xml:space="preserve"> </v>
      </c>
      <c r="B312" s="19" t="str">
        <f t="array" ref="B3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12" s="19" t="str">
        <f t="array" ref="C3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12" s="19" t="str">
        <f t="array" ref="D3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13" spans="1:4" ht="18" x14ac:dyDescent="0.25">
      <c r="A313" s="19" t="str">
        <f>IF(D313&lt;&gt;" ",'База данных_основная'!#REF!," ")</f>
        <v xml:space="preserve"> </v>
      </c>
      <c r="B313" s="19" t="str">
        <f t="array" ref="B3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13" s="19" t="str">
        <f t="array" ref="C3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13" s="19" t="str">
        <f t="array" ref="D3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14" spans="1:4" ht="18" x14ac:dyDescent="0.25">
      <c r="A314" s="19" t="str">
        <f>IF(D314&lt;&gt;" ",'База данных_основная'!#REF!," ")</f>
        <v xml:space="preserve"> </v>
      </c>
      <c r="B314" s="19" t="str">
        <f t="array" ref="B3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14" s="19" t="str">
        <f t="array" ref="C3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14" s="19" t="str">
        <f t="array" ref="D3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15" spans="1:4" ht="18" x14ac:dyDescent="0.25">
      <c r="A315" s="19" t="str">
        <f>IF(D315&lt;&gt;" ",'База данных_основная'!#REF!," ")</f>
        <v xml:space="preserve"> </v>
      </c>
      <c r="B315" s="19" t="str">
        <f t="array" ref="B3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15" s="19" t="str">
        <f t="array" ref="C3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15" s="19" t="str">
        <f t="array" ref="D3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16" spans="1:4" ht="18" x14ac:dyDescent="0.25">
      <c r="A316" s="19" t="str">
        <f>IF(D316&lt;&gt;" ",'База данных_основная'!#REF!," ")</f>
        <v xml:space="preserve"> </v>
      </c>
      <c r="B316" s="19" t="str">
        <f t="array" ref="B3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16" s="19" t="str">
        <f t="array" ref="C3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16" s="19" t="str">
        <f t="array" ref="D3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17" spans="1:4" ht="18" x14ac:dyDescent="0.25">
      <c r="A317" s="19" t="str">
        <f>IF(D317&lt;&gt;" ",'База данных_основная'!#REF!," ")</f>
        <v xml:space="preserve"> </v>
      </c>
      <c r="B317" s="19" t="str">
        <f t="array" ref="B3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17" s="19" t="str">
        <f t="array" ref="C3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17" s="19" t="str">
        <f t="array" ref="D3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18" spans="1:4" ht="18" x14ac:dyDescent="0.25">
      <c r="A318" s="19" t="str">
        <f>IF(D318&lt;&gt;" ",'База данных_основная'!#REF!," ")</f>
        <v xml:space="preserve"> </v>
      </c>
      <c r="B318" s="19" t="str">
        <f t="array" ref="B3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18" s="19" t="str">
        <f t="array" ref="C3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18" s="19" t="str">
        <f t="array" ref="D3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19" spans="1:4" ht="18" x14ac:dyDescent="0.25">
      <c r="A319" s="19" t="str">
        <f>IF(D319&lt;&gt;" ",'База данных_основная'!#REF!," ")</f>
        <v xml:space="preserve"> </v>
      </c>
      <c r="B319" s="19" t="str">
        <f t="array" ref="B3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19" s="19" t="str">
        <f t="array" ref="C3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19" s="19" t="str">
        <f t="array" ref="D3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20" spans="1:4" ht="18" x14ac:dyDescent="0.25">
      <c r="A320" s="19" t="str">
        <f>IF(D320&lt;&gt;" ",'База данных_основная'!#REF!," ")</f>
        <v xml:space="preserve"> </v>
      </c>
      <c r="B320" s="19" t="str">
        <f t="array" ref="B3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20" s="19" t="str">
        <f t="array" ref="C3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20" s="19" t="str">
        <f t="array" ref="D3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21" spans="1:4" ht="18" x14ac:dyDescent="0.25">
      <c r="A321" s="19" t="str">
        <f>IF(D321&lt;&gt;" ",'База данных_основная'!#REF!," ")</f>
        <v xml:space="preserve"> </v>
      </c>
      <c r="B321" s="19" t="str">
        <f t="array" ref="B3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21" s="19" t="str">
        <f t="array" ref="C3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21" s="19" t="str">
        <f t="array" ref="D3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22" spans="1:4" ht="18" x14ac:dyDescent="0.25">
      <c r="A322" s="19" t="str">
        <f>IF(D322&lt;&gt;" ",'База данных_основная'!#REF!," ")</f>
        <v xml:space="preserve"> </v>
      </c>
      <c r="B322" s="19" t="str">
        <f t="array" ref="B3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22" s="19" t="str">
        <f t="array" ref="C3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22" s="19" t="str">
        <f t="array" ref="D3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23" spans="1:4" ht="18" x14ac:dyDescent="0.25">
      <c r="A323" s="19" t="str">
        <f>IF(D323&lt;&gt;" ",'База данных_основная'!#REF!," ")</f>
        <v xml:space="preserve"> </v>
      </c>
      <c r="B323" s="19" t="str">
        <f t="array" ref="B3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23" s="19" t="str">
        <f t="array" ref="C3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23" s="19" t="str">
        <f t="array" ref="D3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24" spans="1:4" ht="18" x14ac:dyDescent="0.25">
      <c r="A324" s="19" t="str">
        <f>IF(D324&lt;&gt;" ",'База данных_основная'!#REF!," ")</f>
        <v xml:space="preserve"> </v>
      </c>
      <c r="B324" s="19" t="str">
        <f t="array" ref="B3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24" s="19" t="str">
        <f t="array" ref="C3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24" s="19" t="str">
        <f t="array" ref="D3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25" spans="1:4" ht="18" x14ac:dyDescent="0.25">
      <c r="A325" s="19" t="str">
        <f>IF(D325&lt;&gt;" ",'База данных_основная'!#REF!," ")</f>
        <v xml:space="preserve"> </v>
      </c>
      <c r="B325" s="19" t="str">
        <f t="array" ref="B3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25" s="19" t="str">
        <f t="array" ref="C3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25" s="19" t="str">
        <f t="array" ref="D3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26" spans="1:4" ht="18" x14ac:dyDescent="0.25">
      <c r="A326" s="19" t="str">
        <f>IF(D326&lt;&gt;" ",'База данных_основная'!#REF!," ")</f>
        <v xml:space="preserve"> </v>
      </c>
      <c r="B326" s="19" t="str">
        <f t="array" ref="B3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26" s="19" t="str">
        <f t="array" ref="C3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26" s="19" t="str">
        <f t="array" ref="D3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27" spans="1:4" ht="18" x14ac:dyDescent="0.25">
      <c r="A327" s="19" t="str">
        <f>IF(D327&lt;&gt;" ",'База данных_основная'!#REF!," ")</f>
        <v xml:space="preserve"> </v>
      </c>
      <c r="B327" s="19" t="str">
        <f t="array" ref="B3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27" s="19" t="str">
        <f t="array" ref="C3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27" s="19" t="str">
        <f t="array" ref="D3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28" spans="1:4" ht="18" x14ac:dyDescent="0.25">
      <c r="A328" s="19" t="str">
        <f>IF(D328&lt;&gt;" ",'База данных_основная'!#REF!," ")</f>
        <v xml:space="preserve"> </v>
      </c>
      <c r="B328" s="19" t="str">
        <f t="array" ref="B3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28" s="19" t="str">
        <f t="array" ref="C3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28" s="19" t="str">
        <f t="array" ref="D3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29" spans="1:4" ht="18" x14ac:dyDescent="0.25">
      <c r="A329" s="19" t="str">
        <f>IF(D329&lt;&gt;" ",'База данных_основная'!#REF!," ")</f>
        <v xml:space="preserve"> </v>
      </c>
      <c r="B329" s="19" t="str">
        <f t="array" ref="B3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29" s="19" t="str">
        <f t="array" ref="C3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29" s="19" t="str">
        <f t="array" ref="D3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30" spans="1:4" ht="18" x14ac:dyDescent="0.25">
      <c r="A330" s="19" t="str">
        <f>IF(D330&lt;&gt;" ",'База данных_основная'!#REF!," ")</f>
        <v xml:space="preserve"> </v>
      </c>
      <c r="B330" s="19" t="str">
        <f t="array" ref="B3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30" s="19" t="str">
        <f t="array" ref="C3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30" s="19" t="str">
        <f t="array" ref="D3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31" spans="1:4" ht="18" x14ac:dyDescent="0.25">
      <c r="A331" s="19" t="str">
        <f>IF(D331&lt;&gt;" ",'База данных_основная'!#REF!," ")</f>
        <v xml:space="preserve"> </v>
      </c>
      <c r="B331" s="19" t="str">
        <f t="array" ref="B3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31" s="19" t="str">
        <f t="array" ref="C3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31" s="19" t="str">
        <f t="array" ref="D3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32" spans="1:4" ht="18" x14ac:dyDescent="0.25">
      <c r="A332" s="19" t="str">
        <f>IF(D332&lt;&gt;" ",'База данных_основная'!#REF!," ")</f>
        <v xml:space="preserve"> </v>
      </c>
      <c r="B332" s="19" t="str">
        <f t="array" ref="B3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32" s="19" t="str">
        <f t="array" ref="C3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32" s="19" t="str">
        <f t="array" ref="D3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33" spans="1:4" ht="18" x14ac:dyDescent="0.25">
      <c r="A333" s="19" t="str">
        <f>IF(D333&lt;&gt;" ",'База данных_основная'!#REF!," ")</f>
        <v xml:space="preserve"> </v>
      </c>
      <c r="B333" s="19" t="str">
        <f t="array" ref="B3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33" s="19" t="str">
        <f t="array" ref="C3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33" s="19" t="str">
        <f t="array" ref="D3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34" spans="1:4" ht="18" x14ac:dyDescent="0.25">
      <c r="A334" s="19" t="str">
        <f>IF(D334&lt;&gt;" ",'База данных_основная'!#REF!," ")</f>
        <v xml:space="preserve"> </v>
      </c>
      <c r="B334" s="19" t="str">
        <f t="array" ref="B3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34" s="19" t="str">
        <f t="array" ref="C3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34" s="19" t="str">
        <f t="array" ref="D3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35" spans="1:4" ht="18" x14ac:dyDescent="0.25">
      <c r="A335" s="19" t="str">
        <f>IF(D335&lt;&gt;" ",'База данных_основная'!#REF!," ")</f>
        <v xml:space="preserve"> </v>
      </c>
      <c r="B335" s="19" t="str">
        <f t="array" ref="B3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35" s="19" t="str">
        <f t="array" ref="C3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35" s="19" t="str">
        <f t="array" ref="D3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36" spans="1:4" ht="18" x14ac:dyDescent="0.25">
      <c r="A336" s="19" t="str">
        <f>IF(D336&lt;&gt;" ",'База данных_основная'!#REF!," ")</f>
        <v xml:space="preserve"> </v>
      </c>
      <c r="B336" s="19" t="str">
        <f t="array" ref="B3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36" s="19" t="str">
        <f t="array" ref="C3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36" s="19" t="str">
        <f t="array" ref="D3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37" spans="1:4" ht="18" x14ac:dyDescent="0.25">
      <c r="A337" s="19" t="str">
        <f>IF(D337&lt;&gt;" ",'База данных_основная'!#REF!," ")</f>
        <v xml:space="preserve"> </v>
      </c>
      <c r="B337" s="19" t="str">
        <f t="array" ref="B3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37" s="19" t="str">
        <f t="array" ref="C3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37" s="19" t="str">
        <f t="array" ref="D3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38" spans="1:4" ht="18" x14ac:dyDescent="0.25">
      <c r="A338" s="19" t="str">
        <f>IF(D338&lt;&gt;" ",'База данных_основная'!#REF!," ")</f>
        <v xml:space="preserve"> </v>
      </c>
      <c r="B338" s="19" t="str">
        <f t="array" ref="B3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38" s="19" t="str">
        <f t="array" ref="C3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38" s="19" t="str">
        <f t="array" ref="D3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39" spans="1:4" ht="18" x14ac:dyDescent="0.25">
      <c r="A339" s="19" t="str">
        <f>IF(D339&lt;&gt;" ",'База данных_основная'!#REF!," ")</f>
        <v xml:space="preserve"> </v>
      </c>
      <c r="B339" s="19" t="str">
        <f t="array" ref="B3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39" s="19" t="str">
        <f t="array" ref="C3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39" s="19" t="str">
        <f t="array" ref="D3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40" spans="1:4" ht="18" x14ac:dyDescent="0.25">
      <c r="A340" s="19" t="str">
        <f>IF(D340&lt;&gt;" ",'База данных_основная'!#REF!," ")</f>
        <v xml:space="preserve"> </v>
      </c>
      <c r="B340" s="19" t="str">
        <f t="array" ref="B3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40" s="19" t="str">
        <f t="array" ref="C3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40" s="19" t="str">
        <f t="array" ref="D3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41" spans="1:4" ht="18" x14ac:dyDescent="0.25">
      <c r="A341" s="19" t="str">
        <f>IF(D341&lt;&gt;" ",'База данных_основная'!#REF!," ")</f>
        <v xml:space="preserve"> </v>
      </c>
      <c r="B341" s="19" t="str">
        <f t="array" ref="B3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41" s="19" t="str">
        <f t="array" ref="C3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41" s="19" t="str">
        <f t="array" ref="D3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42" spans="1:4" ht="18" x14ac:dyDescent="0.25">
      <c r="A342" s="19" t="str">
        <f>IF(D342&lt;&gt;" ",'База данных_основная'!#REF!," ")</f>
        <v xml:space="preserve"> </v>
      </c>
      <c r="B342" s="19" t="str">
        <f t="array" ref="B3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42" s="19" t="str">
        <f t="array" ref="C3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42" s="19" t="str">
        <f t="array" ref="D3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43" spans="1:4" ht="18" x14ac:dyDescent="0.25">
      <c r="A343" s="19" t="str">
        <f>IF(D343&lt;&gt;" ",'База данных_основная'!#REF!," ")</f>
        <v xml:space="preserve"> </v>
      </c>
      <c r="B343" s="19" t="str">
        <f t="array" ref="B3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43" s="19" t="str">
        <f t="array" ref="C3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43" s="19" t="str">
        <f t="array" ref="D3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44" spans="1:4" ht="18" x14ac:dyDescent="0.25">
      <c r="A344" s="19" t="str">
        <f>IF(D344&lt;&gt;" ",'База данных_основная'!#REF!," ")</f>
        <v xml:space="preserve"> </v>
      </c>
      <c r="B344" s="19" t="str">
        <f t="array" ref="B3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44" s="19" t="str">
        <f t="array" ref="C3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44" s="19" t="str">
        <f t="array" ref="D3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45" spans="1:4" ht="18" x14ac:dyDescent="0.25">
      <c r="A345" s="19" t="str">
        <f>IF(D345&lt;&gt;" ",'База данных_основная'!#REF!," ")</f>
        <v xml:space="preserve"> </v>
      </c>
      <c r="B345" s="19" t="str">
        <f t="array" ref="B3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45" s="19" t="str">
        <f t="array" ref="C3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45" s="19" t="str">
        <f t="array" ref="D3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46" spans="1:4" ht="18" x14ac:dyDescent="0.25">
      <c r="A346" s="19" t="str">
        <f>IF(D346&lt;&gt;" ",'База данных_основная'!#REF!," ")</f>
        <v xml:space="preserve"> </v>
      </c>
      <c r="B346" s="19" t="str">
        <f t="array" ref="B3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46" s="19" t="str">
        <f t="array" ref="C3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46" s="19" t="str">
        <f t="array" ref="D3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47" spans="1:4" ht="18" x14ac:dyDescent="0.25">
      <c r="A347" s="19" t="str">
        <f>IF(D347&lt;&gt;" ",'База данных_основная'!#REF!," ")</f>
        <v xml:space="preserve"> </v>
      </c>
      <c r="B347" s="19" t="str">
        <f t="array" ref="B3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47" s="19" t="str">
        <f t="array" ref="C3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47" s="19" t="str">
        <f t="array" ref="D3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48" spans="1:4" ht="18" x14ac:dyDescent="0.25">
      <c r="A348" s="19" t="str">
        <f>IF(D348&lt;&gt;" ",'База данных_основная'!#REF!," ")</f>
        <v xml:space="preserve"> </v>
      </c>
      <c r="B348" s="19" t="str">
        <f t="array" ref="B3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48" s="19" t="str">
        <f t="array" ref="C3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48" s="19" t="str">
        <f t="array" ref="D3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49" spans="1:4" ht="18" x14ac:dyDescent="0.25">
      <c r="A349" s="19" t="str">
        <f>IF(D349&lt;&gt;" ",'База данных_основная'!#REF!," ")</f>
        <v xml:space="preserve"> </v>
      </c>
      <c r="B349" s="19" t="str">
        <f t="array" ref="B3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49" s="19" t="str">
        <f t="array" ref="C3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49" s="19" t="str">
        <f t="array" ref="D3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50" spans="1:4" ht="18" x14ac:dyDescent="0.25">
      <c r="A350" s="19" t="str">
        <f>IF(D350&lt;&gt;" ",'База данных_основная'!#REF!," ")</f>
        <v xml:space="preserve"> </v>
      </c>
      <c r="B350" s="19" t="str">
        <f t="array" ref="B3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50" s="19" t="str">
        <f t="array" ref="C3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50" s="19" t="str">
        <f t="array" ref="D3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51" spans="1:4" ht="18" x14ac:dyDescent="0.25">
      <c r="A351" s="19" t="str">
        <f>IF(D351&lt;&gt;" ",'База данных_основная'!#REF!," ")</f>
        <v xml:space="preserve"> </v>
      </c>
      <c r="B351" s="19" t="str">
        <f t="array" ref="B3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51" s="19" t="str">
        <f t="array" ref="C3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51" s="19" t="str">
        <f t="array" ref="D3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52" spans="1:4" ht="18" x14ac:dyDescent="0.25">
      <c r="A352" s="19" t="str">
        <f>IF(D352&lt;&gt;" ",'База данных_основная'!#REF!," ")</f>
        <v xml:space="preserve"> </v>
      </c>
      <c r="B352" s="19" t="str">
        <f t="array" ref="B3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52" s="19" t="str">
        <f t="array" ref="C3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52" s="19" t="str">
        <f t="array" ref="D3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53" spans="1:4" ht="18" x14ac:dyDescent="0.25">
      <c r="A353" s="19" t="str">
        <f>IF(D353&lt;&gt;" ",'База данных_основная'!#REF!," ")</f>
        <v xml:space="preserve"> </v>
      </c>
      <c r="B353" s="19" t="str">
        <f t="array" ref="B3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53" s="19" t="str">
        <f t="array" ref="C3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53" s="19" t="str">
        <f t="array" ref="D3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54" spans="1:4" ht="18" x14ac:dyDescent="0.25">
      <c r="A354" s="19" t="str">
        <f>IF(D354&lt;&gt;" ",'База данных_основная'!#REF!," ")</f>
        <v xml:space="preserve"> </v>
      </c>
      <c r="B354" s="19" t="str">
        <f t="array" ref="B3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54" s="19" t="str">
        <f t="array" ref="C3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54" s="19" t="str">
        <f t="array" ref="D3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55" spans="1:4" ht="18" x14ac:dyDescent="0.25">
      <c r="A355" s="19" t="str">
        <f>IF(D355&lt;&gt;" ",'База данных_основная'!#REF!," ")</f>
        <v xml:space="preserve"> </v>
      </c>
      <c r="B355" s="19" t="str">
        <f t="array" ref="B3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55" s="19" t="str">
        <f t="array" ref="C3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55" s="19" t="str">
        <f t="array" ref="D3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56" spans="1:4" ht="18" x14ac:dyDescent="0.25">
      <c r="A356" s="19" t="str">
        <f>IF(D356&lt;&gt;" ",'База данных_основная'!#REF!," ")</f>
        <v xml:space="preserve"> </v>
      </c>
      <c r="B356" s="19" t="str">
        <f t="array" ref="B3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56" s="19" t="str">
        <f t="array" ref="C3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56" s="19" t="str">
        <f t="array" ref="D3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57" spans="1:4" ht="18" x14ac:dyDescent="0.25">
      <c r="A357" s="19" t="str">
        <f>IF(D357&lt;&gt;" ",'База данных_основная'!#REF!," ")</f>
        <v xml:space="preserve"> </v>
      </c>
      <c r="B357" s="19" t="str">
        <f t="array" ref="B3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57" s="19" t="str">
        <f t="array" ref="C3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57" s="19" t="str">
        <f t="array" ref="D3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58" spans="1:4" ht="18" x14ac:dyDescent="0.25">
      <c r="A358" s="19" t="str">
        <f>IF(D358&lt;&gt;" ",'База данных_основная'!#REF!," ")</f>
        <v xml:space="preserve"> </v>
      </c>
      <c r="B358" s="19" t="str">
        <f t="array" ref="B3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58" s="19" t="str">
        <f t="array" ref="C3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58" s="19" t="str">
        <f t="array" ref="D3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59" spans="1:4" ht="18" x14ac:dyDescent="0.25">
      <c r="A359" s="19" t="str">
        <f>IF(D359&lt;&gt;" ",'База данных_основная'!#REF!," ")</f>
        <v xml:space="preserve"> </v>
      </c>
      <c r="B359" s="19" t="str">
        <f t="array" ref="B3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59" s="19" t="str">
        <f t="array" ref="C3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59" s="19" t="str">
        <f t="array" ref="D3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60" spans="1:4" ht="18" x14ac:dyDescent="0.25">
      <c r="A360" s="19" t="str">
        <f>IF(D360&lt;&gt;" ",'База данных_основная'!#REF!," ")</f>
        <v xml:space="preserve"> </v>
      </c>
      <c r="B360" s="19" t="str">
        <f t="array" ref="B3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60" s="19" t="str">
        <f t="array" ref="C3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60" s="19" t="str">
        <f t="array" ref="D3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61" spans="1:4" ht="18" x14ac:dyDescent="0.25">
      <c r="A361" s="19" t="str">
        <f>IF(D361&lt;&gt;" ",'База данных_основная'!#REF!," ")</f>
        <v xml:space="preserve"> </v>
      </c>
      <c r="B361" s="19" t="str">
        <f t="array" ref="B3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61" s="19" t="str">
        <f t="array" ref="C3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61" s="19" t="str">
        <f t="array" ref="D3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62" spans="1:4" ht="18" x14ac:dyDescent="0.25">
      <c r="A362" s="19" t="str">
        <f>IF(D362&lt;&gt;" ",'База данных_основная'!#REF!," ")</f>
        <v xml:space="preserve"> </v>
      </c>
      <c r="B362" s="19" t="str">
        <f t="array" ref="B3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62" s="19" t="str">
        <f t="array" ref="C3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62" s="19" t="str">
        <f t="array" ref="D3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63" spans="1:4" ht="18" x14ac:dyDescent="0.25">
      <c r="A363" s="19" t="str">
        <f>IF(D363&lt;&gt;" ",'База данных_основная'!#REF!," ")</f>
        <v xml:space="preserve"> </v>
      </c>
      <c r="B363" s="19" t="str">
        <f t="array" ref="B3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63" s="19" t="str">
        <f t="array" ref="C3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63" s="19" t="str">
        <f t="array" ref="D3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64" spans="1:4" ht="18" x14ac:dyDescent="0.25">
      <c r="A364" s="19" t="str">
        <f>IF(D364&lt;&gt;" ",'База данных_основная'!#REF!," ")</f>
        <v xml:space="preserve"> </v>
      </c>
      <c r="B364" s="19" t="str">
        <f t="array" ref="B3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64" s="19" t="str">
        <f t="array" ref="C3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64" s="19" t="str">
        <f t="array" ref="D3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65" spans="1:4" ht="18" x14ac:dyDescent="0.25">
      <c r="A365" s="19" t="str">
        <f>IF(D365&lt;&gt;" ",'База данных_основная'!#REF!," ")</f>
        <v xml:space="preserve"> </v>
      </c>
      <c r="B365" s="19" t="str">
        <f t="array" ref="B3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65" s="19" t="str">
        <f t="array" ref="C3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65" s="19" t="str">
        <f t="array" ref="D3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66" spans="1:4" ht="18" x14ac:dyDescent="0.25">
      <c r="A366" s="19" t="str">
        <f>IF(D366&lt;&gt;" ",'База данных_основная'!#REF!," ")</f>
        <v xml:space="preserve"> </v>
      </c>
      <c r="B366" s="19" t="str">
        <f t="array" ref="B3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66" s="19" t="str">
        <f t="array" ref="C3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66" s="19" t="str">
        <f t="array" ref="D3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67" spans="1:4" ht="18" x14ac:dyDescent="0.25">
      <c r="A367" s="19" t="str">
        <f>IF(D367&lt;&gt;" ",'База данных_основная'!#REF!," ")</f>
        <v xml:space="preserve"> </v>
      </c>
      <c r="B367" s="19" t="str">
        <f t="array" ref="B3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67" s="19" t="str">
        <f t="array" ref="C3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67" s="19" t="str">
        <f t="array" ref="D3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68" spans="1:4" ht="18" x14ac:dyDescent="0.25">
      <c r="A368" s="19" t="str">
        <f>IF(D368&lt;&gt;" ",'База данных_основная'!#REF!," ")</f>
        <v xml:space="preserve"> </v>
      </c>
      <c r="B368" s="19" t="str">
        <f t="array" ref="B3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68" s="19" t="str">
        <f t="array" ref="C3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68" s="19" t="str">
        <f t="array" ref="D3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69" spans="1:4" ht="18" x14ac:dyDescent="0.25">
      <c r="A369" s="19" t="str">
        <f>IF(D369&lt;&gt;" ",'База данных_основная'!#REF!," ")</f>
        <v xml:space="preserve"> </v>
      </c>
      <c r="B369" s="19" t="str">
        <f t="array" ref="B3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69" s="19" t="str">
        <f t="array" ref="C3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69" s="19" t="str">
        <f t="array" ref="D3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70" spans="1:4" ht="18" x14ac:dyDescent="0.25">
      <c r="A370" s="19" t="str">
        <f>IF(D370&lt;&gt;" ",'База данных_основная'!#REF!," ")</f>
        <v xml:space="preserve"> </v>
      </c>
      <c r="B370" s="19" t="str">
        <f t="array" ref="B3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70" s="19" t="str">
        <f t="array" ref="C3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70" s="19" t="str">
        <f t="array" ref="D3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71" spans="1:4" ht="18" x14ac:dyDescent="0.25">
      <c r="A371" s="19" t="str">
        <f>IF(D371&lt;&gt;" ",'База данных_основная'!#REF!," ")</f>
        <v xml:space="preserve"> </v>
      </c>
      <c r="B371" s="19" t="str">
        <f t="array" ref="B3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71" s="19" t="str">
        <f t="array" ref="C3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71" s="19" t="str">
        <f t="array" ref="D3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72" spans="1:4" ht="18" x14ac:dyDescent="0.25">
      <c r="A372" s="19" t="str">
        <f>IF(D372&lt;&gt;" ",'База данных_основная'!#REF!," ")</f>
        <v xml:space="preserve"> </v>
      </c>
      <c r="B372" s="19" t="str">
        <f t="array" ref="B3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72" s="19" t="str">
        <f t="array" ref="C3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72" s="19" t="str">
        <f t="array" ref="D3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73" spans="1:4" ht="18" x14ac:dyDescent="0.25">
      <c r="A373" s="19" t="str">
        <f>IF(D373&lt;&gt;" ",'База данных_основная'!#REF!," ")</f>
        <v xml:space="preserve"> </v>
      </c>
      <c r="B373" s="19" t="str">
        <f t="array" ref="B3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73" s="19" t="str">
        <f t="array" ref="C3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73" s="19" t="str">
        <f t="array" ref="D3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74" spans="1:4" ht="18" x14ac:dyDescent="0.25">
      <c r="A374" s="19" t="str">
        <f>IF(D374&lt;&gt;" ",'База данных_основная'!#REF!," ")</f>
        <v xml:space="preserve"> </v>
      </c>
      <c r="B374" s="19" t="str">
        <f t="array" ref="B3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74" s="19" t="str">
        <f t="array" ref="C3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74" s="19" t="str">
        <f t="array" ref="D3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75" spans="1:4" ht="18" x14ac:dyDescent="0.25">
      <c r="A375" s="19" t="str">
        <f>IF(D375&lt;&gt;" ",'База данных_основная'!#REF!," ")</f>
        <v xml:space="preserve"> </v>
      </c>
      <c r="B375" s="19" t="str">
        <f t="array" ref="B3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75" s="19" t="str">
        <f t="array" ref="C3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75" s="19" t="str">
        <f t="array" ref="D3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76" spans="1:4" ht="18" x14ac:dyDescent="0.25">
      <c r="A376" s="19" t="str">
        <f>IF(D376&lt;&gt;" ",'База данных_основная'!#REF!," ")</f>
        <v xml:space="preserve"> </v>
      </c>
      <c r="B376" s="19" t="str">
        <f t="array" ref="B3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76" s="19" t="str">
        <f t="array" ref="C3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76" s="19" t="str">
        <f t="array" ref="D3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77" spans="1:4" ht="18" x14ac:dyDescent="0.25">
      <c r="A377" s="19" t="str">
        <f>IF(D377&lt;&gt;" ",'База данных_основная'!#REF!," ")</f>
        <v xml:space="preserve"> </v>
      </c>
      <c r="B377" s="19" t="str">
        <f t="array" ref="B3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77" s="19" t="str">
        <f t="array" ref="C3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77" s="19" t="str">
        <f t="array" ref="D3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78" spans="1:4" ht="18" x14ac:dyDescent="0.25">
      <c r="A378" s="19" t="str">
        <f>IF(D378&lt;&gt;" ",'База данных_основная'!#REF!," ")</f>
        <v xml:space="preserve"> </v>
      </c>
      <c r="B378" s="19" t="str">
        <f t="array" ref="B3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78" s="19" t="str">
        <f t="array" ref="C3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78" s="19" t="str">
        <f t="array" ref="D3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79" spans="1:4" ht="18" x14ac:dyDescent="0.25">
      <c r="A379" s="19" t="str">
        <f>IF(D379&lt;&gt;" ",'База данных_основная'!#REF!," ")</f>
        <v xml:space="preserve"> </v>
      </c>
      <c r="B379" s="19" t="str">
        <f t="array" ref="B3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79" s="19" t="str">
        <f t="array" ref="C3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79" s="19" t="str">
        <f t="array" ref="D3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80" spans="1:4" ht="18" x14ac:dyDescent="0.25">
      <c r="A380" s="19" t="str">
        <f>IF(D380&lt;&gt;" ",'База данных_основная'!#REF!," ")</f>
        <v xml:space="preserve"> </v>
      </c>
      <c r="B380" s="19" t="str">
        <f t="array" ref="B3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80" s="19" t="str">
        <f t="array" ref="C3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80" s="19" t="str">
        <f t="array" ref="D3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81" spans="1:4" ht="18" x14ac:dyDescent="0.25">
      <c r="A381" s="19" t="str">
        <f>IF(D381&lt;&gt;" ",'База данных_основная'!#REF!," ")</f>
        <v xml:space="preserve"> </v>
      </c>
      <c r="B381" s="19" t="str">
        <f t="array" ref="B3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81" s="19" t="str">
        <f t="array" ref="C3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81" s="19" t="str">
        <f t="array" ref="D3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82" spans="1:4" ht="18" x14ac:dyDescent="0.25">
      <c r="A382" s="19" t="str">
        <f>IF(D382&lt;&gt;" ",'База данных_основная'!#REF!," ")</f>
        <v xml:space="preserve"> </v>
      </c>
      <c r="B382" s="19" t="str">
        <f t="array" ref="B3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82" s="19" t="str">
        <f t="array" ref="C3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82" s="19" t="str">
        <f t="array" ref="D3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83" spans="1:4" ht="18" x14ac:dyDescent="0.25">
      <c r="A383" s="19" t="str">
        <f>IF(D383&lt;&gt;" ",'База данных_основная'!#REF!," ")</f>
        <v xml:space="preserve"> </v>
      </c>
      <c r="B383" s="19" t="str">
        <f t="array" ref="B3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83" s="19" t="str">
        <f t="array" ref="C3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83" s="19" t="str">
        <f t="array" ref="D3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84" spans="1:4" ht="18" x14ac:dyDescent="0.25">
      <c r="A384" s="19" t="str">
        <f>IF(D384&lt;&gt;" ",'База данных_основная'!#REF!," ")</f>
        <v xml:space="preserve"> </v>
      </c>
      <c r="B384" s="19" t="str">
        <f t="array" ref="B3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84" s="19" t="str">
        <f t="array" ref="C3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84" s="19" t="str">
        <f t="array" ref="D3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85" spans="1:4" ht="18" x14ac:dyDescent="0.25">
      <c r="A385" s="19" t="str">
        <f>IF(D385&lt;&gt;" ",'База данных_основная'!#REF!," ")</f>
        <v xml:space="preserve"> </v>
      </c>
      <c r="B385" s="19" t="str">
        <f t="array" ref="B3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85" s="19" t="str">
        <f t="array" ref="C3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85" s="19" t="str">
        <f t="array" ref="D3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86" spans="1:4" ht="18" x14ac:dyDescent="0.25">
      <c r="A386" s="19" t="str">
        <f>IF(D386&lt;&gt;" ",'База данных_основная'!#REF!," ")</f>
        <v xml:space="preserve"> </v>
      </c>
      <c r="B386" s="19" t="str">
        <f t="array" ref="B3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86" s="19" t="str">
        <f t="array" ref="C3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86" s="19" t="str">
        <f t="array" ref="D3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87" spans="1:4" ht="18" x14ac:dyDescent="0.25">
      <c r="A387" s="19" t="str">
        <f>IF(D387&lt;&gt;" ",'База данных_основная'!#REF!," ")</f>
        <v xml:space="preserve"> </v>
      </c>
      <c r="B387" s="19" t="str">
        <f t="array" ref="B3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87" s="19" t="str">
        <f t="array" ref="C3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87" s="19" t="str">
        <f t="array" ref="D3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88" spans="1:4" ht="18" x14ac:dyDescent="0.25">
      <c r="A388" s="19" t="str">
        <f>IF(D388&lt;&gt;" ",'База данных_основная'!#REF!," ")</f>
        <v xml:space="preserve"> </v>
      </c>
      <c r="B388" s="19" t="str">
        <f t="array" ref="B3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88" s="19" t="str">
        <f t="array" ref="C3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88" s="19" t="str">
        <f t="array" ref="D3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89" spans="1:4" ht="18" x14ac:dyDescent="0.25">
      <c r="A389" s="19" t="str">
        <f>IF(D389&lt;&gt;" ",'База данных_основная'!#REF!," ")</f>
        <v xml:space="preserve"> </v>
      </c>
      <c r="B389" s="19" t="str">
        <f t="array" ref="B3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89" s="19" t="str">
        <f t="array" ref="C3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89" s="19" t="str">
        <f t="array" ref="D3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90" spans="1:4" ht="18" x14ac:dyDescent="0.25">
      <c r="A390" s="19" t="str">
        <f>IF(D390&lt;&gt;" ",'База данных_основная'!#REF!," ")</f>
        <v xml:space="preserve"> </v>
      </c>
      <c r="B390" s="19" t="str">
        <f t="array" ref="B3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90" s="19" t="str">
        <f t="array" ref="C3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90" s="19" t="str">
        <f t="array" ref="D3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91" spans="1:4" ht="18" x14ac:dyDescent="0.25">
      <c r="A391" s="19" t="str">
        <f>IF(D391&lt;&gt;" ",'База данных_основная'!#REF!," ")</f>
        <v xml:space="preserve"> </v>
      </c>
      <c r="B391" s="19" t="str">
        <f t="array" ref="B3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91" s="19" t="str">
        <f t="array" ref="C3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91" s="19" t="str">
        <f t="array" ref="D3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92" spans="1:4" ht="18" x14ac:dyDescent="0.25">
      <c r="A392" s="19" t="str">
        <f>IF(D392&lt;&gt;" ",'База данных_основная'!#REF!," ")</f>
        <v xml:space="preserve"> </v>
      </c>
      <c r="B392" s="19" t="str">
        <f t="array" ref="B3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92" s="19" t="str">
        <f t="array" ref="C3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92" s="19" t="str">
        <f t="array" ref="D3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93" spans="1:4" ht="18" x14ac:dyDescent="0.25">
      <c r="A393" s="19" t="str">
        <f>IF(D393&lt;&gt;" ",'База данных_основная'!#REF!," ")</f>
        <v xml:space="preserve"> </v>
      </c>
      <c r="B393" s="19" t="str">
        <f t="array" ref="B3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93" s="19" t="str">
        <f t="array" ref="C3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93" s="19" t="str">
        <f t="array" ref="D3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94" spans="1:4" ht="18" x14ac:dyDescent="0.25">
      <c r="A394" s="19" t="str">
        <f>IF(D394&lt;&gt;" ",'База данных_основная'!#REF!," ")</f>
        <v xml:space="preserve"> </v>
      </c>
      <c r="B394" s="19" t="str">
        <f t="array" ref="B3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94" s="19" t="str">
        <f t="array" ref="C3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94" s="19" t="str">
        <f t="array" ref="D3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95" spans="1:4" ht="18" x14ac:dyDescent="0.25">
      <c r="A395" s="19" t="str">
        <f>IF(D395&lt;&gt;" ",'База данных_основная'!#REF!," ")</f>
        <v xml:space="preserve"> </v>
      </c>
      <c r="B395" s="19" t="str">
        <f t="array" ref="B3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95" s="19" t="str">
        <f t="array" ref="C3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95" s="19" t="str">
        <f t="array" ref="D3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96" spans="1:4" ht="18" x14ac:dyDescent="0.25">
      <c r="A396" s="19" t="str">
        <f>IF(D396&lt;&gt;" ",'База данных_основная'!#REF!," ")</f>
        <v xml:space="preserve"> </v>
      </c>
      <c r="B396" s="19" t="str">
        <f t="array" ref="B3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96" s="19" t="str">
        <f t="array" ref="C3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96" s="19" t="str">
        <f t="array" ref="D3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97" spans="1:4" ht="18" x14ac:dyDescent="0.25">
      <c r="A397" s="19" t="str">
        <f>IF(D397&lt;&gt;" ",'База данных_основная'!#REF!," ")</f>
        <v xml:space="preserve"> </v>
      </c>
      <c r="B397" s="19" t="str">
        <f t="array" ref="B3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97" s="19" t="str">
        <f t="array" ref="C3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97" s="19" t="str">
        <f t="array" ref="D3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98" spans="1:4" ht="18" x14ac:dyDescent="0.25">
      <c r="A398" s="19" t="str">
        <f>IF(D398&lt;&gt;" ",'База данных_основная'!#REF!," ")</f>
        <v xml:space="preserve"> </v>
      </c>
      <c r="B398" s="19" t="str">
        <f t="array" ref="B3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98" s="19" t="str">
        <f t="array" ref="C3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98" s="19" t="str">
        <f t="array" ref="D3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399" spans="1:4" ht="18" x14ac:dyDescent="0.25">
      <c r="A399" s="19" t="str">
        <f>IF(D399&lt;&gt;" ",'База данных_основная'!#REF!," ")</f>
        <v xml:space="preserve"> </v>
      </c>
      <c r="B399" s="19" t="str">
        <f t="array" ref="B3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399" s="19" t="str">
        <f t="array" ref="C3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399" s="19" t="str">
        <f t="array" ref="D3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00" spans="1:4" ht="18" x14ac:dyDescent="0.25">
      <c r="A400" s="19" t="str">
        <f>IF(D400&lt;&gt;" ",'База данных_основная'!#REF!," ")</f>
        <v xml:space="preserve"> </v>
      </c>
      <c r="B400" s="19" t="str">
        <f t="array" ref="B4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00" s="19" t="str">
        <f t="array" ref="C4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00" s="19" t="str">
        <f t="array" ref="D4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01" spans="1:4" ht="18" x14ac:dyDescent="0.25">
      <c r="A401" s="19" t="str">
        <f>IF(D401&lt;&gt;" ",'База данных_основная'!#REF!," ")</f>
        <v xml:space="preserve"> </v>
      </c>
      <c r="B401" s="19" t="str">
        <f t="array" ref="B4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01" s="19" t="str">
        <f t="array" ref="C4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01" s="19" t="str">
        <f t="array" ref="D4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02" spans="1:4" ht="18" x14ac:dyDescent="0.25">
      <c r="A402" s="19" t="str">
        <f>IF(D402&lt;&gt;" ",'База данных_основная'!#REF!," ")</f>
        <v xml:space="preserve"> </v>
      </c>
      <c r="B402" s="19" t="str">
        <f t="array" ref="B4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02" s="19" t="str">
        <f t="array" ref="C4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02" s="19" t="str">
        <f t="array" ref="D4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03" spans="1:4" ht="18" x14ac:dyDescent="0.25">
      <c r="A403" s="19" t="str">
        <f>IF(D403&lt;&gt;" ",'База данных_основная'!#REF!," ")</f>
        <v xml:space="preserve"> </v>
      </c>
      <c r="B403" s="19" t="str">
        <f t="array" ref="B4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03" s="19" t="str">
        <f t="array" ref="C4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03" s="19" t="str">
        <f t="array" ref="D4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04" spans="1:4" ht="18" x14ac:dyDescent="0.25">
      <c r="A404" s="19" t="str">
        <f>IF(D404&lt;&gt;" ",'База данных_основная'!#REF!," ")</f>
        <v xml:space="preserve"> </v>
      </c>
      <c r="B404" s="19" t="str">
        <f t="array" ref="B4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04" s="19" t="str">
        <f t="array" ref="C4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04" s="19" t="str">
        <f t="array" ref="D4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05" spans="1:4" ht="18" x14ac:dyDescent="0.25">
      <c r="A405" s="19" t="str">
        <f>IF(D405&lt;&gt;" ",'База данных_основная'!#REF!," ")</f>
        <v xml:space="preserve"> </v>
      </c>
      <c r="B405" s="19" t="str">
        <f t="array" ref="B4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05" s="19" t="str">
        <f t="array" ref="C4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05" s="19" t="str">
        <f t="array" ref="D4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06" spans="1:4" ht="18" x14ac:dyDescent="0.25">
      <c r="A406" s="19" t="str">
        <f>IF(D406&lt;&gt;" ",'База данных_основная'!#REF!," ")</f>
        <v xml:space="preserve"> </v>
      </c>
      <c r="B406" s="19" t="str">
        <f t="array" ref="B4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06" s="19" t="str">
        <f t="array" ref="C4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06" s="19" t="str">
        <f t="array" ref="D4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07" spans="1:4" ht="18" x14ac:dyDescent="0.25">
      <c r="A407" s="19" t="str">
        <f>IF(D407&lt;&gt;" ",'База данных_основная'!#REF!," ")</f>
        <v xml:space="preserve"> </v>
      </c>
      <c r="B407" s="19" t="str">
        <f t="array" ref="B4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07" s="19" t="str">
        <f t="array" ref="C4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07" s="19" t="str">
        <f t="array" ref="D4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08" spans="1:4" ht="18" x14ac:dyDescent="0.25">
      <c r="A408" s="19" t="str">
        <f>IF(D408&lt;&gt;" ",'База данных_основная'!#REF!," ")</f>
        <v xml:space="preserve"> </v>
      </c>
      <c r="B408" s="19" t="str">
        <f t="array" ref="B4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08" s="19" t="str">
        <f t="array" ref="C4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08" s="19" t="str">
        <f t="array" ref="D4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09" spans="1:4" ht="18" x14ac:dyDescent="0.25">
      <c r="A409" s="19" t="str">
        <f>IF(D409&lt;&gt;" ",'База данных_основная'!#REF!," ")</f>
        <v xml:space="preserve"> </v>
      </c>
      <c r="B409" s="19" t="str">
        <f t="array" ref="B4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09" s="19" t="str">
        <f t="array" ref="C4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09" s="19" t="str">
        <f t="array" ref="D4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10" spans="1:4" ht="18" x14ac:dyDescent="0.25">
      <c r="A410" s="19" t="str">
        <f>IF(D410&lt;&gt;" ",'База данных_основная'!#REF!," ")</f>
        <v xml:space="preserve"> </v>
      </c>
      <c r="B410" s="19" t="str">
        <f t="array" ref="B4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10" s="19" t="str">
        <f t="array" ref="C4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10" s="19" t="str">
        <f t="array" ref="D4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11" spans="1:4" ht="18" x14ac:dyDescent="0.25">
      <c r="A411" s="19" t="str">
        <f>IF(D411&lt;&gt;" ",'База данных_основная'!#REF!," ")</f>
        <v xml:space="preserve"> </v>
      </c>
      <c r="B411" s="19" t="str">
        <f t="array" ref="B4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11" s="19" t="str">
        <f t="array" ref="C4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11" s="19" t="str">
        <f t="array" ref="D4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12" spans="1:4" ht="18" x14ac:dyDescent="0.25">
      <c r="A412" s="19" t="str">
        <f>IF(D412&lt;&gt;" ",'База данных_основная'!#REF!," ")</f>
        <v xml:space="preserve"> </v>
      </c>
      <c r="B412" s="19" t="str">
        <f t="array" ref="B4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12" s="19" t="str">
        <f t="array" ref="C4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12" s="19" t="str">
        <f t="array" ref="D4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13" spans="1:4" ht="18" x14ac:dyDescent="0.25">
      <c r="A413" s="19" t="str">
        <f>IF(D413&lt;&gt;" ",'База данных_основная'!#REF!," ")</f>
        <v xml:space="preserve"> </v>
      </c>
      <c r="B413" s="19" t="str">
        <f t="array" ref="B4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13" s="19" t="str">
        <f t="array" ref="C4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13" s="19" t="str">
        <f t="array" ref="D4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14" spans="1:4" ht="18" x14ac:dyDescent="0.25">
      <c r="A414" s="19" t="str">
        <f>IF(D414&lt;&gt;" ",'База данных_основная'!#REF!," ")</f>
        <v xml:space="preserve"> </v>
      </c>
      <c r="B414" s="19" t="str">
        <f t="array" ref="B4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14" s="19" t="str">
        <f t="array" ref="C4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14" s="19" t="str">
        <f t="array" ref="D4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15" spans="1:4" ht="18" x14ac:dyDescent="0.25">
      <c r="A415" s="19" t="str">
        <f>IF(D415&lt;&gt;" ",'База данных_основная'!#REF!," ")</f>
        <v xml:space="preserve"> </v>
      </c>
      <c r="B415" s="19" t="str">
        <f t="array" ref="B4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15" s="19" t="str">
        <f t="array" ref="C4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15" s="19" t="str">
        <f t="array" ref="D4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16" spans="1:4" ht="18" x14ac:dyDescent="0.25">
      <c r="A416" s="19" t="str">
        <f>IF(D416&lt;&gt;" ",'База данных_основная'!#REF!," ")</f>
        <v xml:space="preserve"> </v>
      </c>
      <c r="B416" s="19" t="str">
        <f t="array" ref="B4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16" s="19" t="str">
        <f t="array" ref="C4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16" s="19" t="str">
        <f t="array" ref="D4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17" spans="1:4" ht="18" x14ac:dyDescent="0.25">
      <c r="A417" s="19" t="str">
        <f>IF(D417&lt;&gt;" ",'База данных_основная'!#REF!," ")</f>
        <v xml:space="preserve"> </v>
      </c>
      <c r="B417" s="19" t="str">
        <f t="array" ref="B4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17" s="19" t="str">
        <f t="array" ref="C4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17" s="19" t="str">
        <f t="array" ref="D4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18" spans="1:4" ht="18" x14ac:dyDescent="0.25">
      <c r="A418" s="19" t="str">
        <f>IF(D418&lt;&gt;" ",'База данных_основная'!#REF!," ")</f>
        <v xml:space="preserve"> </v>
      </c>
      <c r="B418" s="19" t="str">
        <f t="array" ref="B4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18" s="19" t="str">
        <f t="array" ref="C4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18" s="19" t="str">
        <f t="array" ref="D4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19" spans="1:4" ht="18" x14ac:dyDescent="0.25">
      <c r="A419" s="19" t="str">
        <f>IF(D419&lt;&gt;" ",'База данных_основная'!#REF!," ")</f>
        <v xml:space="preserve"> </v>
      </c>
      <c r="B419" s="19" t="str">
        <f t="array" ref="B4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19" s="19" t="str">
        <f t="array" ref="C4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19" s="19" t="str">
        <f t="array" ref="D4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20" spans="1:4" ht="18" x14ac:dyDescent="0.25">
      <c r="A420" s="19" t="str">
        <f>IF(D420&lt;&gt;" ",'База данных_основная'!#REF!," ")</f>
        <v xml:space="preserve"> </v>
      </c>
      <c r="B420" s="19" t="str">
        <f t="array" ref="B4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20" s="19" t="str">
        <f t="array" ref="C4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20" s="19" t="str">
        <f t="array" ref="D4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21" spans="1:4" ht="18" x14ac:dyDescent="0.25">
      <c r="A421" s="19" t="str">
        <f>IF(D421&lt;&gt;" ",'База данных_основная'!#REF!," ")</f>
        <v xml:space="preserve"> </v>
      </c>
      <c r="B421" s="19" t="str">
        <f t="array" ref="B4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21" s="19" t="str">
        <f t="array" ref="C4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21" s="19" t="str">
        <f t="array" ref="D4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22" spans="1:4" ht="18" x14ac:dyDescent="0.25">
      <c r="A422" s="19" t="str">
        <f>IF(D422&lt;&gt;" ",'База данных_основная'!#REF!," ")</f>
        <v xml:space="preserve"> </v>
      </c>
      <c r="B422" s="19" t="str">
        <f t="array" ref="B4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22" s="19" t="str">
        <f t="array" ref="C4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22" s="19" t="str">
        <f t="array" ref="D4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23" spans="1:4" ht="18" x14ac:dyDescent="0.25">
      <c r="A423" s="19" t="str">
        <f>IF(D423&lt;&gt;" ",'База данных_основная'!#REF!," ")</f>
        <v xml:space="preserve"> </v>
      </c>
      <c r="B423" s="19" t="str">
        <f t="array" ref="B4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23" s="19" t="str">
        <f t="array" ref="C4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23" s="19" t="str">
        <f t="array" ref="D4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24" spans="1:4" ht="18" x14ac:dyDescent="0.25">
      <c r="A424" s="19" t="str">
        <f>IF(D424&lt;&gt;" ",'База данных_основная'!#REF!," ")</f>
        <v xml:space="preserve"> </v>
      </c>
      <c r="B424" s="19" t="str">
        <f t="array" ref="B4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24" s="19" t="str">
        <f t="array" ref="C4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24" s="19" t="str">
        <f t="array" ref="D4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25" spans="1:4" ht="18" x14ac:dyDescent="0.25">
      <c r="A425" s="19" t="str">
        <f>IF(D425&lt;&gt;" ",'База данных_основная'!#REF!," ")</f>
        <v xml:space="preserve"> </v>
      </c>
      <c r="B425" s="19" t="str">
        <f t="array" ref="B4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25" s="19" t="str">
        <f t="array" ref="C4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25" s="19" t="str">
        <f t="array" ref="D4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26" spans="1:4" ht="18" x14ac:dyDescent="0.25">
      <c r="A426" s="19" t="str">
        <f>IF(D426&lt;&gt;" ",'База данных_основная'!#REF!," ")</f>
        <v xml:space="preserve"> </v>
      </c>
      <c r="B426" s="19" t="str">
        <f t="array" ref="B4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26" s="19" t="str">
        <f t="array" ref="C4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26" s="19" t="str">
        <f t="array" ref="D4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27" spans="1:4" ht="18" x14ac:dyDescent="0.25">
      <c r="A427" s="19" t="str">
        <f>IF(D427&lt;&gt;" ",'База данных_основная'!#REF!," ")</f>
        <v xml:space="preserve"> </v>
      </c>
      <c r="B427" s="19" t="str">
        <f t="array" ref="B4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27" s="19" t="str">
        <f t="array" ref="C4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27" s="19" t="str">
        <f t="array" ref="D4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28" spans="1:4" ht="18" x14ac:dyDescent="0.25">
      <c r="A428" s="19" t="str">
        <f>IF(D428&lt;&gt;" ",'База данных_основная'!#REF!," ")</f>
        <v xml:space="preserve"> </v>
      </c>
      <c r="B428" s="19" t="str">
        <f t="array" ref="B4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28" s="19" t="str">
        <f t="array" ref="C4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28" s="19" t="str">
        <f t="array" ref="D4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29" spans="1:4" ht="18" x14ac:dyDescent="0.25">
      <c r="A429" s="19" t="str">
        <f>IF(D429&lt;&gt;" ",'База данных_основная'!#REF!," ")</f>
        <v xml:space="preserve"> </v>
      </c>
      <c r="B429" s="19" t="str">
        <f t="array" ref="B4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29" s="19" t="str">
        <f t="array" ref="C4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29" s="19" t="str">
        <f t="array" ref="D4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30" spans="1:4" ht="18" x14ac:dyDescent="0.25">
      <c r="A430" s="19" t="str">
        <f>IF(D430&lt;&gt;" ",'База данных_основная'!#REF!," ")</f>
        <v xml:space="preserve"> </v>
      </c>
      <c r="B430" s="19" t="str">
        <f t="array" ref="B4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30" s="19" t="str">
        <f t="array" ref="C4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30" s="19" t="str">
        <f t="array" ref="D4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31" spans="1:4" ht="18" x14ac:dyDescent="0.25">
      <c r="A431" s="19" t="str">
        <f>IF(D431&lt;&gt;" ",'База данных_основная'!#REF!," ")</f>
        <v xml:space="preserve"> </v>
      </c>
      <c r="B431" s="19" t="str">
        <f t="array" ref="B4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31" s="19" t="str">
        <f t="array" ref="C4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31" s="19" t="str">
        <f t="array" ref="D4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32" spans="1:4" ht="18" x14ac:dyDescent="0.25">
      <c r="A432" s="19" t="str">
        <f>IF(D432&lt;&gt;" ",'База данных_основная'!#REF!," ")</f>
        <v xml:space="preserve"> </v>
      </c>
      <c r="B432" s="19" t="str">
        <f t="array" ref="B4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32" s="19" t="str">
        <f t="array" ref="C4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32" s="19" t="str">
        <f t="array" ref="D4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33" spans="1:4" ht="18" x14ac:dyDescent="0.25">
      <c r="A433" s="19" t="str">
        <f>IF(D433&lt;&gt;" ",'База данных_основная'!#REF!," ")</f>
        <v xml:space="preserve"> </v>
      </c>
      <c r="B433" s="19" t="str">
        <f t="array" ref="B4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33" s="19" t="str">
        <f t="array" ref="C4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33" s="19" t="str">
        <f t="array" ref="D4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34" spans="1:4" ht="18" x14ac:dyDescent="0.25">
      <c r="A434" s="19" t="str">
        <f>IF(D434&lt;&gt;" ",'База данных_основная'!#REF!," ")</f>
        <v xml:space="preserve"> </v>
      </c>
      <c r="B434" s="19" t="str">
        <f t="array" ref="B4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34" s="19" t="str">
        <f t="array" ref="C4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34" s="19" t="str">
        <f t="array" ref="D4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35" spans="1:4" ht="18" x14ac:dyDescent="0.25">
      <c r="A435" s="19" t="str">
        <f>IF(D435&lt;&gt;" ",'База данных_основная'!#REF!," ")</f>
        <v xml:space="preserve"> </v>
      </c>
      <c r="B435" s="19" t="str">
        <f t="array" ref="B4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35" s="19" t="str">
        <f t="array" ref="C4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35" s="19" t="str">
        <f t="array" ref="D4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36" spans="1:4" ht="18" x14ac:dyDescent="0.25">
      <c r="A436" s="19" t="str">
        <f>IF(D436&lt;&gt;" ",'База данных_основная'!#REF!," ")</f>
        <v xml:space="preserve"> </v>
      </c>
      <c r="B436" s="19" t="str">
        <f t="array" ref="B4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36" s="19" t="str">
        <f t="array" ref="C4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36" s="19" t="str">
        <f t="array" ref="D4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37" spans="1:4" ht="18" x14ac:dyDescent="0.25">
      <c r="A437" s="19" t="str">
        <f>IF(D437&lt;&gt;" ",'База данных_основная'!#REF!," ")</f>
        <v xml:space="preserve"> </v>
      </c>
      <c r="B437" s="19" t="str">
        <f t="array" ref="B4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37" s="19" t="str">
        <f t="array" ref="C4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37" s="19" t="str">
        <f t="array" ref="D4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38" spans="1:4" ht="18" x14ac:dyDescent="0.25">
      <c r="A438" s="19" t="str">
        <f>IF(D438&lt;&gt;" ",'База данных_основная'!#REF!," ")</f>
        <v xml:space="preserve"> </v>
      </c>
      <c r="B438" s="19" t="str">
        <f t="array" ref="B4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38" s="19" t="str">
        <f t="array" ref="C4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38" s="19" t="str">
        <f t="array" ref="D4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39" spans="1:4" ht="18" x14ac:dyDescent="0.25">
      <c r="A439" s="19" t="str">
        <f>IF(D439&lt;&gt;" ",'База данных_основная'!#REF!," ")</f>
        <v xml:space="preserve"> </v>
      </c>
      <c r="B439" s="19" t="str">
        <f t="array" ref="B4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39" s="19" t="str">
        <f t="array" ref="C4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39" s="19" t="str">
        <f t="array" ref="D4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40" spans="1:4" ht="18" x14ac:dyDescent="0.25">
      <c r="A440" s="19" t="str">
        <f>IF(D440&lt;&gt;" ",'База данных_основная'!#REF!," ")</f>
        <v xml:space="preserve"> </v>
      </c>
      <c r="B440" s="19" t="str">
        <f t="array" ref="B4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40" s="19" t="str">
        <f t="array" ref="C4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40" s="19" t="str">
        <f t="array" ref="D4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41" spans="1:4" ht="18" x14ac:dyDescent="0.25">
      <c r="A441" s="19" t="str">
        <f>IF(D441&lt;&gt;" ",'База данных_основная'!#REF!," ")</f>
        <v xml:space="preserve"> </v>
      </c>
      <c r="B441" s="19" t="str">
        <f t="array" ref="B4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41" s="19" t="str">
        <f t="array" ref="C4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41" s="19" t="str">
        <f t="array" ref="D4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42" spans="1:4" ht="18" x14ac:dyDescent="0.25">
      <c r="A442" s="19" t="str">
        <f>IF(D442&lt;&gt;" ",'База данных_основная'!#REF!," ")</f>
        <v xml:space="preserve"> </v>
      </c>
      <c r="B442" s="19" t="str">
        <f t="array" ref="B4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42" s="19" t="str">
        <f t="array" ref="C4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42" s="19" t="str">
        <f t="array" ref="D4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43" spans="1:4" ht="18" x14ac:dyDescent="0.25">
      <c r="A443" s="19" t="str">
        <f>IF(D443&lt;&gt;" ",'База данных_основная'!#REF!," ")</f>
        <v xml:space="preserve"> </v>
      </c>
      <c r="B443" s="19" t="str">
        <f t="array" ref="B4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43" s="19" t="str">
        <f t="array" ref="C4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43" s="19" t="str">
        <f t="array" ref="D4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44" spans="1:4" ht="18" x14ac:dyDescent="0.25">
      <c r="A444" s="19" t="str">
        <f>IF(D444&lt;&gt;" ",'База данных_основная'!#REF!," ")</f>
        <v xml:space="preserve"> </v>
      </c>
      <c r="B444" s="19" t="str">
        <f t="array" ref="B4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44" s="19" t="str">
        <f t="array" ref="C4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44" s="19" t="str">
        <f t="array" ref="D4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45" spans="1:4" ht="18" x14ac:dyDescent="0.25">
      <c r="A445" s="19" t="str">
        <f>IF(D445&lt;&gt;" ",'База данных_основная'!#REF!," ")</f>
        <v xml:space="preserve"> </v>
      </c>
      <c r="B445" s="19" t="str">
        <f t="array" ref="B4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45" s="19" t="str">
        <f t="array" ref="C4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45" s="19" t="str">
        <f t="array" ref="D4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46" spans="1:4" ht="18" x14ac:dyDescent="0.25">
      <c r="A446" s="19" t="str">
        <f>IF(D446&lt;&gt;" ",'База данных_основная'!#REF!," ")</f>
        <v xml:space="preserve"> </v>
      </c>
      <c r="B446" s="19" t="str">
        <f t="array" ref="B4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46" s="19" t="str">
        <f t="array" ref="C4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46" s="19" t="str">
        <f t="array" ref="D4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47" spans="1:4" ht="18" x14ac:dyDescent="0.25">
      <c r="A447" s="19" t="str">
        <f>IF(D447&lt;&gt;" ",'База данных_основная'!#REF!," ")</f>
        <v xml:space="preserve"> </v>
      </c>
      <c r="B447" s="19" t="str">
        <f t="array" ref="B4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47" s="19" t="str">
        <f t="array" ref="C4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47" s="19" t="str">
        <f t="array" ref="D4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48" spans="1:4" ht="18" x14ac:dyDescent="0.25">
      <c r="A448" s="19" t="str">
        <f>IF(D448&lt;&gt;" ",'База данных_основная'!#REF!," ")</f>
        <v xml:space="preserve"> </v>
      </c>
      <c r="B448" s="19" t="str">
        <f t="array" ref="B4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48" s="19" t="str">
        <f t="array" ref="C4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48" s="19" t="str">
        <f t="array" ref="D4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49" spans="1:4" ht="18" x14ac:dyDescent="0.25">
      <c r="A449" s="19" t="str">
        <f>IF(D449&lt;&gt;" ",'База данных_основная'!#REF!," ")</f>
        <v xml:space="preserve"> </v>
      </c>
      <c r="B449" s="19" t="str">
        <f t="array" ref="B4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49" s="19" t="str">
        <f t="array" ref="C4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49" s="19" t="str">
        <f t="array" ref="D4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50" spans="1:4" ht="18" x14ac:dyDescent="0.25">
      <c r="A450" s="19" t="str">
        <f>IF(D450&lt;&gt;" ",'База данных_основная'!#REF!," ")</f>
        <v xml:space="preserve"> </v>
      </c>
      <c r="B450" s="19" t="str">
        <f t="array" ref="B4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50" s="19" t="str">
        <f t="array" ref="C4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50" s="19" t="str">
        <f t="array" ref="D4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51" spans="1:4" ht="18" x14ac:dyDescent="0.25">
      <c r="A451" s="19" t="str">
        <f>IF(D451&lt;&gt;" ",'База данных_основная'!#REF!," ")</f>
        <v xml:space="preserve"> </v>
      </c>
      <c r="B451" s="19" t="str">
        <f t="array" ref="B4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51" s="19" t="str">
        <f t="array" ref="C4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51" s="19" t="str">
        <f t="array" ref="D4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52" spans="1:4" ht="18" x14ac:dyDescent="0.25">
      <c r="A452" s="19" t="str">
        <f>IF(D452&lt;&gt;" ",'База данных_основная'!#REF!," ")</f>
        <v xml:space="preserve"> </v>
      </c>
      <c r="B452" s="19" t="str">
        <f t="array" ref="B4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52" s="19" t="str">
        <f t="array" ref="C4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52" s="19" t="str">
        <f t="array" ref="D4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53" spans="1:4" ht="18" x14ac:dyDescent="0.25">
      <c r="A453" s="19" t="str">
        <f>IF(D453&lt;&gt;" ",'База данных_основная'!#REF!," ")</f>
        <v xml:space="preserve"> </v>
      </c>
      <c r="B453" s="19" t="str">
        <f t="array" ref="B4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53" s="19" t="str">
        <f t="array" ref="C4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53" s="19" t="str">
        <f t="array" ref="D4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54" spans="1:4" ht="18" x14ac:dyDescent="0.25">
      <c r="A454" s="19" t="str">
        <f>IF(D454&lt;&gt;" ",'База данных_основная'!#REF!," ")</f>
        <v xml:space="preserve"> </v>
      </c>
      <c r="B454" s="19" t="str">
        <f t="array" ref="B4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54" s="19" t="str">
        <f t="array" ref="C4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54" s="19" t="str">
        <f t="array" ref="D4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55" spans="1:4" ht="18" x14ac:dyDescent="0.25">
      <c r="A455" s="19" t="str">
        <f>IF(D455&lt;&gt;" ",'База данных_основная'!#REF!," ")</f>
        <v xml:space="preserve"> </v>
      </c>
      <c r="B455" s="19" t="str">
        <f t="array" ref="B4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55" s="19" t="str">
        <f t="array" ref="C4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55" s="19" t="str">
        <f t="array" ref="D4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56" spans="1:4" ht="18" x14ac:dyDescent="0.25">
      <c r="A456" s="19" t="str">
        <f>IF(D456&lt;&gt;" ",'База данных_основная'!#REF!," ")</f>
        <v xml:space="preserve"> </v>
      </c>
      <c r="B456" s="19" t="str">
        <f t="array" ref="B4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56" s="19" t="str">
        <f t="array" ref="C4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56" s="19" t="str">
        <f t="array" ref="D4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57" spans="1:4" ht="18" x14ac:dyDescent="0.25">
      <c r="A457" s="19" t="str">
        <f>IF(D457&lt;&gt;" ",'База данных_основная'!#REF!," ")</f>
        <v xml:space="preserve"> </v>
      </c>
      <c r="B457" s="19" t="str">
        <f t="array" ref="B4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57" s="19" t="str">
        <f t="array" ref="C4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57" s="19" t="str">
        <f t="array" ref="D4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58" spans="1:4" ht="18" x14ac:dyDescent="0.25">
      <c r="A458" s="19" t="str">
        <f>IF(D458&lt;&gt;" ",'База данных_основная'!#REF!," ")</f>
        <v xml:space="preserve"> </v>
      </c>
      <c r="B458" s="19" t="str">
        <f t="array" ref="B4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58" s="19" t="str">
        <f t="array" ref="C4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58" s="19" t="str">
        <f t="array" ref="D4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59" spans="1:4" ht="18" x14ac:dyDescent="0.25">
      <c r="A459" s="19" t="str">
        <f>IF(D459&lt;&gt;" ",'База данных_основная'!#REF!," ")</f>
        <v xml:space="preserve"> </v>
      </c>
      <c r="B459" s="19" t="str">
        <f t="array" ref="B4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59" s="19" t="str">
        <f t="array" ref="C4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59" s="19" t="str">
        <f t="array" ref="D4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60" spans="1:4" ht="18" x14ac:dyDescent="0.25">
      <c r="A460" s="19" t="str">
        <f>IF(D460&lt;&gt;" ",'База данных_основная'!#REF!," ")</f>
        <v xml:space="preserve"> </v>
      </c>
      <c r="B460" s="19" t="str">
        <f t="array" ref="B4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60" s="19" t="str">
        <f t="array" ref="C4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60" s="19" t="str">
        <f t="array" ref="D4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61" spans="1:4" ht="18" x14ac:dyDescent="0.25">
      <c r="A461" s="19" t="str">
        <f>IF(D461&lt;&gt;" ",'База данных_основная'!#REF!," ")</f>
        <v xml:space="preserve"> </v>
      </c>
      <c r="B461" s="19" t="str">
        <f t="array" ref="B4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61" s="19" t="str">
        <f t="array" ref="C4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61" s="19" t="str">
        <f t="array" ref="D4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62" spans="1:4" ht="18" x14ac:dyDescent="0.25">
      <c r="A462" s="19" t="str">
        <f>IF(D462&lt;&gt;" ",'База данных_основная'!#REF!," ")</f>
        <v xml:space="preserve"> </v>
      </c>
      <c r="B462" s="19" t="str">
        <f t="array" ref="B4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62" s="19" t="str">
        <f t="array" ref="C4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62" s="19" t="str">
        <f t="array" ref="D4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63" spans="1:4" ht="18" x14ac:dyDescent="0.25">
      <c r="A463" s="19" t="str">
        <f>IF(D463&lt;&gt;" ",'База данных_основная'!#REF!," ")</f>
        <v xml:space="preserve"> </v>
      </c>
      <c r="B463" s="19" t="str">
        <f t="array" ref="B4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63" s="19" t="str">
        <f t="array" ref="C4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63" s="19" t="str">
        <f t="array" ref="D4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64" spans="1:4" ht="18" x14ac:dyDescent="0.25">
      <c r="A464" s="19" t="str">
        <f>IF(D464&lt;&gt;" ",'База данных_основная'!#REF!," ")</f>
        <v xml:space="preserve"> </v>
      </c>
      <c r="B464" s="19" t="str">
        <f t="array" ref="B4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64" s="19" t="str">
        <f t="array" ref="C4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64" s="19" t="str">
        <f t="array" ref="D4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65" spans="1:4" ht="18" x14ac:dyDescent="0.25">
      <c r="A465" s="19" t="str">
        <f>IF(D465&lt;&gt;" ",'База данных_основная'!#REF!," ")</f>
        <v xml:space="preserve"> </v>
      </c>
      <c r="B465" s="19" t="str">
        <f t="array" ref="B4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65" s="19" t="str">
        <f t="array" ref="C4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65" s="19" t="str">
        <f t="array" ref="D4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66" spans="1:4" ht="18" x14ac:dyDescent="0.25">
      <c r="A466" s="19" t="str">
        <f>IF(D466&lt;&gt;" ",'База данных_основная'!#REF!," ")</f>
        <v xml:space="preserve"> </v>
      </c>
      <c r="B466" s="19" t="str">
        <f t="array" ref="B4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66" s="19" t="str">
        <f t="array" ref="C4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66" s="19" t="str">
        <f t="array" ref="D4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67" spans="1:4" ht="18" x14ac:dyDescent="0.25">
      <c r="A467" s="19" t="str">
        <f>IF(D467&lt;&gt;" ",'База данных_основная'!#REF!," ")</f>
        <v xml:space="preserve"> </v>
      </c>
      <c r="B467" s="19" t="str">
        <f t="array" ref="B4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67" s="19" t="str">
        <f t="array" ref="C4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67" s="19" t="str">
        <f t="array" ref="D4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68" spans="1:4" ht="18" x14ac:dyDescent="0.25">
      <c r="A468" s="19" t="str">
        <f>IF(D468&lt;&gt;" ",'База данных_основная'!#REF!," ")</f>
        <v xml:space="preserve"> </v>
      </c>
      <c r="B468" s="19" t="str">
        <f t="array" ref="B4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68" s="19" t="str">
        <f t="array" ref="C4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68" s="19" t="str">
        <f t="array" ref="D4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69" spans="1:4" ht="18" x14ac:dyDescent="0.25">
      <c r="A469" s="19" t="str">
        <f>IF(D469&lt;&gt;" ",'База данных_основная'!#REF!," ")</f>
        <v xml:space="preserve"> </v>
      </c>
      <c r="B469" s="19" t="str">
        <f t="array" ref="B4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69" s="19" t="str">
        <f t="array" ref="C4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69" s="19" t="str">
        <f t="array" ref="D4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70" spans="1:4" ht="18" x14ac:dyDescent="0.25">
      <c r="A470" s="19" t="str">
        <f>IF(D470&lt;&gt;" ",'База данных_основная'!#REF!," ")</f>
        <v xml:space="preserve"> </v>
      </c>
      <c r="B470" s="19" t="str">
        <f t="array" ref="B4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70" s="19" t="str">
        <f t="array" ref="C4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70" s="19" t="str">
        <f t="array" ref="D4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71" spans="1:4" ht="18" x14ac:dyDescent="0.25">
      <c r="A471" s="19" t="str">
        <f>IF(D471&lt;&gt;" ",'База данных_основная'!#REF!," ")</f>
        <v xml:space="preserve"> </v>
      </c>
      <c r="B471" s="19" t="str">
        <f t="array" ref="B4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71" s="19" t="str">
        <f t="array" ref="C4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71" s="19" t="str">
        <f t="array" ref="D4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72" spans="1:4" ht="18" x14ac:dyDescent="0.25">
      <c r="A472" s="19" t="str">
        <f>IF(D472&lt;&gt;" ",'База данных_основная'!#REF!," ")</f>
        <v xml:space="preserve"> </v>
      </c>
      <c r="B472" s="19" t="str">
        <f t="array" ref="B4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72" s="19" t="str">
        <f t="array" ref="C4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72" s="19" t="str">
        <f t="array" ref="D4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73" spans="1:4" ht="18" x14ac:dyDescent="0.25">
      <c r="A473" s="19" t="str">
        <f>IF(D473&lt;&gt;" ",'База данных_основная'!#REF!," ")</f>
        <v xml:space="preserve"> </v>
      </c>
      <c r="B473" s="19" t="str">
        <f t="array" ref="B4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73" s="19" t="str">
        <f t="array" ref="C4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73" s="19" t="str">
        <f t="array" ref="D4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74" spans="1:4" ht="18" x14ac:dyDescent="0.25">
      <c r="A474" s="19" t="str">
        <f>IF(D474&lt;&gt;" ",'База данных_основная'!#REF!," ")</f>
        <v xml:space="preserve"> </v>
      </c>
      <c r="B474" s="19" t="str">
        <f t="array" ref="B4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74" s="19" t="str">
        <f t="array" ref="C4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74" s="19" t="str">
        <f t="array" ref="D4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75" spans="1:4" ht="18" x14ac:dyDescent="0.25">
      <c r="A475" s="19" t="str">
        <f>IF(D475&lt;&gt;" ",'База данных_основная'!#REF!," ")</f>
        <v xml:space="preserve"> </v>
      </c>
      <c r="B475" s="19" t="str">
        <f t="array" ref="B4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75" s="19" t="str">
        <f t="array" ref="C4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75" s="19" t="str">
        <f t="array" ref="D4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76" spans="1:4" ht="18" x14ac:dyDescent="0.25">
      <c r="A476" s="19" t="str">
        <f>IF(D476&lt;&gt;" ",'База данных_основная'!#REF!," ")</f>
        <v xml:space="preserve"> </v>
      </c>
      <c r="B476" s="19" t="str">
        <f t="array" ref="B4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76" s="19" t="str">
        <f t="array" ref="C4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76" s="19" t="str">
        <f t="array" ref="D4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77" spans="1:4" ht="18" x14ac:dyDescent="0.25">
      <c r="A477" s="19" t="str">
        <f>IF(D477&lt;&gt;" ",'База данных_основная'!#REF!," ")</f>
        <v xml:space="preserve"> </v>
      </c>
      <c r="B477" s="19" t="str">
        <f t="array" ref="B4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77" s="19" t="str">
        <f t="array" ref="C4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77" s="19" t="str">
        <f t="array" ref="D4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78" spans="1:4" ht="18" x14ac:dyDescent="0.25">
      <c r="A478" s="19" t="str">
        <f>IF(D478&lt;&gt;" ",'База данных_основная'!#REF!," ")</f>
        <v xml:space="preserve"> </v>
      </c>
      <c r="B478" s="19" t="str">
        <f t="array" ref="B4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78" s="19" t="str">
        <f t="array" ref="C4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78" s="19" t="str">
        <f t="array" ref="D4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79" spans="1:4" ht="18" x14ac:dyDescent="0.25">
      <c r="A479" s="19" t="str">
        <f>IF(D479&lt;&gt;" ",'База данных_основная'!#REF!," ")</f>
        <v xml:space="preserve"> </v>
      </c>
      <c r="B479" s="19" t="str">
        <f t="array" ref="B4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79" s="19" t="str">
        <f t="array" ref="C4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79" s="19" t="str">
        <f t="array" ref="D4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80" spans="1:4" ht="18" x14ac:dyDescent="0.25">
      <c r="A480" s="19" t="str">
        <f>IF(D480&lt;&gt;" ",'База данных_основная'!#REF!," ")</f>
        <v xml:space="preserve"> </v>
      </c>
      <c r="B480" s="19" t="str">
        <f t="array" ref="B4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80" s="19" t="str">
        <f t="array" ref="C4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80" s="19" t="str">
        <f t="array" ref="D4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81" spans="1:4" ht="18" x14ac:dyDescent="0.25">
      <c r="A481" s="19" t="str">
        <f>IF(D481&lt;&gt;" ",'База данных_основная'!#REF!," ")</f>
        <v xml:space="preserve"> </v>
      </c>
      <c r="B481" s="19" t="str">
        <f t="array" ref="B4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81" s="19" t="str">
        <f t="array" ref="C4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81" s="19" t="str">
        <f t="array" ref="D4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82" spans="1:4" ht="18" x14ac:dyDescent="0.25">
      <c r="A482" s="19" t="str">
        <f>IF(D482&lt;&gt;" ",'База данных_основная'!#REF!," ")</f>
        <v xml:space="preserve"> </v>
      </c>
      <c r="B482" s="19" t="str">
        <f t="array" ref="B4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82" s="19" t="str">
        <f t="array" ref="C4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82" s="19" t="str">
        <f t="array" ref="D4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83" spans="1:4" ht="18" x14ac:dyDescent="0.25">
      <c r="A483" s="19" t="str">
        <f>IF(D483&lt;&gt;" ",'База данных_основная'!#REF!," ")</f>
        <v xml:space="preserve"> </v>
      </c>
      <c r="B483" s="19" t="str">
        <f t="array" ref="B4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83" s="19" t="str">
        <f t="array" ref="C4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83" s="19" t="str">
        <f t="array" ref="D4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84" spans="1:4" ht="18" x14ac:dyDescent="0.25">
      <c r="A484" s="19" t="str">
        <f>IF(D484&lt;&gt;" ",'База данных_основная'!#REF!," ")</f>
        <v xml:space="preserve"> </v>
      </c>
      <c r="B484" s="19" t="str">
        <f t="array" ref="B4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84" s="19" t="str">
        <f t="array" ref="C4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84" s="19" t="str">
        <f t="array" ref="D4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85" spans="1:4" ht="18" x14ac:dyDescent="0.25">
      <c r="A485" s="19" t="str">
        <f>IF(D485&lt;&gt;" ",'База данных_основная'!#REF!," ")</f>
        <v xml:space="preserve"> </v>
      </c>
      <c r="B485" s="19" t="str">
        <f t="array" ref="B4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85" s="19" t="str">
        <f t="array" ref="C4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85" s="19" t="str">
        <f t="array" ref="D4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86" spans="1:4" ht="18" x14ac:dyDescent="0.25">
      <c r="A486" s="19" t="str">
        <f>IF(D486&lt;&gt;" ",'База данных_основная'!#REF!," ")</f>
        <v xml:space="preserve"> </v>
      </c>
      <c r="B486" s="19" t="str">
        <f t="array" ref="B4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86" s="19" t="str">
        <f t="array" ref="C4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86" s="19" t="str">
        <f t="array" ref="D4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87" spans="1:4" ht="18" x14ac:dyDescent="0.25">
      <c r="A487" s="19" t="str">
        <f>IF(D487&lt;&gt;" ",'База данных_основная'!#REF!," ")</f>
        <v xml:space="preserve"> </v>
      </c>
      <c r="B487" s="19" t="str">
        <f t="array" ref="B4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87" s="19" t="str">
        <f t="array" ref="C4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87" s="19" t="str">
        <f t="array" ref="D4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88" spans="1:4" ht="18" x14ac:dyDescent="0.25">
      <c r="A488" s="19" t="str">
        <f>IF(D488&lt;&gt;" ",'База данных_основная'!#REF!," ")</f>
        <v xml:space="preserve"> </v>
      </c>
      <c r="B488" s="19" t="str">
        <f t="array" ref="B4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88" s="19" t="str">
        <f t="array" ref="C4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88" s="19" t="str">
        <f t="array" ref="D4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89" spans="1:4" ht="18" x14ac:dyDescent="0.25">
      <c r="A489" s="19" t="str">
        <f>IF(D489&lt;&gt;" ",'База данных_основная'!#REF!," ")</f>
        <v xml:space="preserve"> </v>
      </c>
      <c r="B489" s="19" t="str">
        <f t="array" ref="B4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89" s="19" t="str">
        <f t="array" ref="C4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89" s="19" t="str">
        <f t="array" ref="D4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90" spans="1:4" ht="18" x14ac:dyDescent="0.25">
      <c r="A490" s="19" t="str">
        <f>IF(D490&lt;&gt;" ",'База данных_основная'!#REF!," ")</f>
        <v xml:space="preserve"> </v>
      </c>
      <c r="B490" s="19" t="str">
        <f t="array" ref="B4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90" s="19" t="str">
        <f t="array" ref="C4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90" s="19" t="str">
        <f t="array" ref="D4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91" spans="1:4" ht="18" x14ac:dyDescent="0.25">
      <c r="A491" s="19" t="str">
        <f>IF(D491&lt;&gt;" ",'База данных_основная'!#REF!," ")</f>
        <v xml:space="preserve"> </v>
      </c>
      <c r="B491" s="19" t="str">
        <f t="array" ref="B4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91" s="19" t="str">
        <f t="array" ref="C4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91" s="19" t="str">
        <f t="array" ref="D4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92" spans="1:4" ht="18" x14ac:dyDescent="0.25">
      <c r="A492" s="19" t="str">
        <f>IF(D492&lt;&gt;" ",'База данных_основная'!#REF!," ")</f>
        <v xml:space="preserve"> </v>
      </c>
      <c r="B492" s="19" t="str">
        <f t="array" ref="B4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92" s="19" t="str">
        <f t="array" ref="C4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92" s="19" t="str">
        <f t="array" ref="D4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93" spans="1:4" ht="18" x14ac:dyDescent="0.25">
      <c r="A493" s="19" t="str">
        <f>IF(D493&lt;&gt;" ",'База данных_основная'!#REF!," ")</f>
        <v xml:space="preserve"> </v>
      </c>
      <c r="B493" s="19" t="str">
        <f t="array" ref="B4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93" s="19" t="str">
        <f t="array" ref="C4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93" s="19" t="str">
        <f t="array" ref="D4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94" spans="1:4" ht="18" x14ac:dyDescent="0.25">
      <c r="A494" s="19" t="str">
        <f>IF(D494&lt;&gt;" ",'База данных_основная'!#REF!," ")</f>
        <v xml:space="preserve"> </v>
      </c>
      <c r="B494" s="19" t="str">
        <f t="array" ref="B4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94" s="19" t="str">
        <f t="array" ref="C4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94" s="19" t="str">
        <f t="array" ref="D4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95" spans="1:4" ht="18" x14ac:dyDescent="0.25">
      <c r="A495" s="19" t="str">
        <f>IF(D495&lt;&gt;" ",'База данных_основная'!#REF!," ")</f>
        <v xml:space="preserve"> </v>
      </c>
      <c r="B495" s="19" t="str">
        <f t="array" ref="B4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95" s="19" t="str">
        <f t="array" ref="C4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95" s="19" t="str">
        <f t="array" ref="D4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96" spans="1:4" ht="18" x14ac:dyDescent="0.25">
      <c r="A496" s="19" t="str">
        <f>IF(D496&lt;&gt;" ",'База данных_основная'!#REF!," ")</f>
        <v xml:space="preserve"> </v>
      </c>
      <c r="B496" s="19" t="str">
        <f t="array" ref="B4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96" s="19" t="str">
        <f t="array" ref="C4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96" s="19" t="str">
        <f t="array" ref="D4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97" spans="1:4" ht="18" x14ac:dyDescent="0.25">
      <c r="A497" s="19" t="str">
        <f>IF(D497&lt;&gt;" ",'База данных_основная'!#REF!," ")</f>
        <v xml:space="preserve"> </v>
      </c>
      <c r="B497" s="19" t="str">
        <f t="array" ref="B4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97" s="19" t="str">
        <f t="array" ref="C4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97" s="19" t="str">
        <f t="array" ref="D4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98" spans="1:4" ht="18" x14ac:dyDescent="0.25">
      <c r="A498" s="19" t="str">
        <f>IF(D498&lt;&gt;" ",'База данных_основная'!#REF!," ")</f>
        <v xml:space="preserve"> </v>
      </c>
      <c r="B498" s="19" t="str">
        <f t="array" ref="B4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98" s="19" t="str">
        <f t="array" ref="C4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98" s="19" t="str">
        <f t="array" ref="D4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499" spans="1:4" ht="18" x14ac:dyDescent="0.25">
      <c r="A499" s="19" t="str">
        <f>IF(D499&lt;&gt;" ",'База данных_основная'!#REF!," ")</f>
        <v xml:space="preserve"> </v>
      </c>
      <c r="B499" s="19" t="str">
        <f t="array" ref="B4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499" s="19" t="str">
        <f t="array" ref="C4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499" s="19" t="str">
        <f t="array" ref="D4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00" spans="1:4" ht="18" x14ac:dyDescent="0.25">
      <c r="A500" s="19" t="str">
        <f>IF(D500&lt;&gt;" ",'База данных_основная'!#REF!," ")</f>
        <v xml:space="preserve"> </v>
      </c>
      <c r="B500" s="19" t="str">
        <f t="array" ref="B5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00" s="19" t="str">
        <f t="array" ref="C5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00" s="19" t="str">
        <f t="array" ref="D5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01" spans="1:4" ht="18" x14ac:dyDescent="0.25">
      <c r="A501" s="19" t="str">
        <f>IF(D501&lt;&gt;" ",'База данных_основная'!#REF!," ")</f>
        <v xml:space="preserve"> </v>
      </c>
      <c r="B501" s="19" t="str">
        <f t="array" ref="B5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01" s="19" t="str">
        <f t="array" ref="C5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01" s="19" t="str">
        <f t="array" ref="D5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02" spans="1:4" ht="18" x14ac:dyDescent="0.25">
      <c r="A502" s="19" t="str">
        <f>IF(D502&lt;&gt;" ",'База данных_основная'!#REF!," ")</f>
        <v xml:space="preserve"> </v>
      </c>
      <c r="B502" s="19" t="str">
        <f t="array" ref="B5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02" s="19" t="str">
        <f t="array" ref="C5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02" s="19" t="str">
        <f t="array" ref="D5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03" spans="1:4" ht="18" x14ac:dyDescent="0.25">
      <c r="A503" s="19" t="str">
        <f>IF(D503&lt;&gt;" ",'База данных_основная'!#REF!," ")</f>
        <v xml:space="preserve"> </v>
      </c>
      <c r="B503" s="19" t="str">
        <f t="array" ref="B5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03" s="19" t="str">
        <f t="array" ref="C5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03" s="19" t="str">
        <f t="array" ref="D5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04" spans="1:4" ht="18" x14ac:dyDescent="0.25">
      <c r="A504" s="19" t="str">
        <f>IF(D504&lt;&gt;" ",'База данных_основная'!#REF!," ")</f>
        <v xml:space="preserve"> </v>
      </c>
      <c r="B504" s="19" t="str">
        <f t="array" ref="B5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04" s="19" t="str">
        <f t="array" ref="C5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04" s="19" t="str">
        <f t="array" ref="D5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05" spans="1:4" ht="18" x14ac:dyDescent="0.25">
      <c r="A505" s="19" t="str">
        <f>IF(D505&lt;&gt;" ",'База данных_основная'!#REF!," ")</f>
        <v xml:space="preserve"> </v>
      </c>
      <c r="B505" s="19" t="str">
        <f t="array" ref="B5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05" s="19" t="str">
        <f t="array" ref="C5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05" s="19" t="str">
        <f t="array" ref="D5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06" spans="1:4" ht="18" x14ac:dyDescent="0.25">
      <c r="A506" s="19" t="str">
        <f>IF(D506&lt;&gt;" ",'База данных_основная'!#REF!," ")</f>
        <v xml:space="preserve"> </v>
      </c>
      <c r="B506" s="19" t="str">
        <f t="array" ref="B5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06" s="19" t="str">
        <f t="array" ref="C5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06" s="19" t="str">
        <f t="array" ref="D5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07" spans="1:4" ht="18" x14ac:dyDescent="0.25">
      <c r="A507" s="19" t="str">
        <f>IF(D507&lt;&gt;" ",'База данных_основная'!#REF!," ")</f>
        <v xml:space="preserve"> </v>
      </c>
      <c r="B507" s="19" t="str">
        <f t="array" ref="B5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07" s="19" t="str">
        <f t="array" ref="C5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07" s="19" t="str">
        <f t="array" ref="D5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08" spans="1:4" ht="18" x14ac:dyDescent="0.25">
      <c r="A508" s="19" t="str">
        <f>IF(D508&lt;&gt;" ",'База данных_основная'!#REF!," ")</f>
        <v xml:space="preserve"> </v>
      </c>
      <c r="B508" s="19" t="str">
        <f t="array" ref="B5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08" s="19" t="str">
        <f t="array" ref="C5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08" s="19" t="str">
        <f t="array" ref="D5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09" spans="1:4" ht="18" x14ac:dyDescent="0.25">
      <c r="A509" s="19" t="str">
        <f>IF(D509&lt;&gt;" ",'База данных_основная'!#REF!," ")</f>
        <v xml:space="preserve"> </v>
      </c>
      <c r="B509" s="19" t="str">
        <f t="array" ref="B5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09" s="19" t="str">
        <f t="array" ref="C5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09" s="19" t="str">
        <f t="array" ref="D5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10" spans="1:4" ht="18" x14ac:dyDescent="0.25">
      <c r="A510" s="19" t="str">
        <f>IF(D510&lt;&gt;" ",'База данных_основная'!#REF!," ")</f>
        <v xml:space="preserve"> </v>
      </c>
      <c r="B510" s="19" t="str">
        <f t="array" ref="B5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10" s="19" t="str">
        <f t="array" ref="C5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10" s="19" t="str">
        <f t="array" ref="D5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11" spans="1:4" ht="18" x14ac:dyDescent="0.25">
      <c r="A511" s="19" t="str">
        <f>IF(D511&lt;&gt;" ",'База данных_основная'!#REF!," ")</f>
        <v xml:space="preserve"> </v>
      </c>
      <c r="B511" s="19" t="str">
        <f t="array" ref="B5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11" s="19" t="str">
        <f t="array" ref="C5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11" s="19" t="str">
        <f t="array" ref="D5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12" spans="1:4" ht="18" x14ac:dyDescent="0.25">
      <c r="A512" s="19" t="str">
        <f>IF(D512&lt;&gt;" ",'База данных_основная'!#REF!," ")</f>
        <v xml:space="preserve"> </v>
      </c>
      <c r="B512" s="19" t="str">
        <f t="array" ref="B5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12" s="19" t="str">
        <f t="array" ref="C5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12" s="19" t="str">
        <f t="array" ref="D5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13" spans="1:4" ht="18" x14ac:dyDescent="0.25">
      <c r="A513" s="19" t="str">
        <f>IF(D513&lt;&gt;" ",'База данных_основная'!#REF!," ")</f>
        <v xml:space="preserve"> </v>
      </c>
      <c r="B513" s="19" t="str">
        <f t="array" ref="B5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13" s="19" t="str">
        <f t="array" ref="C5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13" s="19" t="str">
        <f t="array" ref="D5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14" spans="1:4" ht="18" x14ac:dyDescent="0.25">
      <c r="A514" s="19" t="str">
        <f>IF(D514&lt;&gt;" ",'База данных_основная'!#REF!," ")</f>
        <v xml:space="preserve"> </v>
      </c>
      <c r="B514" s="19" t="str">
        <f t="array" ref="B5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14" s="19" t="str">
        <f t="array" ref="C5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14" s="19" t="str">
        <f t="array" ref="D5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15" spans="1:4" ht="18" x14ac:dyDescent="0.25">
      <c r="A515" s="19" t="str">
        <f>IF(D515&lt;&gt;" ",'База данных_основная'!#REF!," ")</f>
        <v xml:space="preserve"> </v>
      </c>
      <c r="B515" s="19" t="str">
        <f t="array" ref="B5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15" s="19" t="str">
        <f t="array" ref="C5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15" s="19" t="str">
        <f t="array" ref="D5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16" spans="1:4" ht="18" x14ac:dyDescent="0.25">
      <c r="A516" s="19" t="str">
        <f>IF(D516&lt;&gt;" ",'База данных_основная'!#REF!," ")</f>
        <v xml:space="preserve"> </v>
      </c>
      <c r="B516" s="19" t="str">
        <f t="array" ref="B5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16" s="19" t="str">
        <f t="array" ref="C5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16" s="19" t="str">
        <f t="array" ref="D5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17" spans="1:4" ht="18" x14ac:dyDescent="0.25">
      <c r="A517" s="19" t="str">
        <f>IF(D517&lt;&gt;" ",'База данных_основная'!#REF!," ")</f>
        <v xml:space="preserve"> </v>
      </c>
      <c r="B517" s="19" t="str">
        <f t="array" ref="B5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17" s="19" t="str">
        <f t="array" ref="C5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17" s="19" t="str">
        <f t="array" ref="D5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18" spans="1:4" ht="18" x14ac:dyDescent="0.25">
      <c r="A518" s="19" t="str">
        <f>IF(D518&lt;&gt;" ",'База данных_основная'!#REF!," ")</f>
        <v xml:space="preserve"> </v>
      </c>
      <c r="B518" s="19" t="str">
        <f t="array" ref="B5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18" s="19" t="str">
        <f t="array" ref="C5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18" s="19" t="str">
        <f t="array" ref="D5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19" spans="1:4" ht="18" x14ac:dyDescent="0.25">
      <c r="A519" s="19" t="str">
        <f>IF(D519&lt;&gt;" ",'База данных_основная'!#REF!," ")</f>
        <v xml:space="preserve"> </v>
      </c>
      <c r="B519" s="19" t="str">
        <f t="array" ref="B5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19" s="19" t="str">
        <f t="array" ref="C5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19" s="19" t="str">
        <f t="array" ref="D5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20" spans="1:4" ht="18" x14ac:dyDescent="0.25">
      <c r="A520" s="19" t="str">
        <f>IF(D520&lt;&gt;" ",'База данных_основная'!#REF!," ")</f>
        <v xml:space="preserve"> </v>
      </c>
      <c r="B520" s="19" t="str">
        <f t="array" ref="B5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20" s="19" t="str">
        <f t="array" ref="C5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20" s="19" t="str">
        <f t="array" ref="D5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21" spans="1:4" ht="18" x14ac:dyDescent="0.25">
      <c r="A521" s="19" t="str">
        <f>IF(D521&lt;&gt;" ",'База данных_основная'!#REF!," ")</f>
        <v xml:space="preserve"> </v>
      </c>
      <c r="B521" s="19" t="str">
        <f t="array" ref="B5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21" s="19" t="str">
        <f t="array" ref="C5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21" s="19" t="str">
        <f t="array" ref="D5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22" spans="1:4" ht="18" x14ac:dyDescent="0.25">
      <c r="A522" s="19" t="str">
        <f>IF(D522&lt;&gt;" ",'База данных_основная'!#REF!," ")</f>
        <v xml:space="preserve"> </v>
      </c>
      <c r="B522" s="19" t="str">
        <f t="array" ref="B5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22" s="19" t="str">
        <f t="array" ref="C5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22" s="19" t="str">
        <f t="array" ref="D5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23" spans="1:4" ht="18" x14ac:dyDescent="0.25">
      <c r="A523" s="19" t="str">
        <f>IF(D523&lt;&gt;" ",'База данных_основная'!#REF!," ")</f>
        <v xml:space="preserve"> </v>
      </c>
      <c r="B523" s="19" t="str">
        <f t="array" ref="B5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23" s="19" t="str">
        <f t="array" ref="C5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23" s="19" t="str">
        <f t="array" ref="D5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24" spans="1:4" ht="18" x14ac:dyDescent="0.25">
      <c r="A524" s="19" t="str">
        <f>IF(D524&lt;&gt;" ",'База данных_основная'!#REF!," ")</f>
        <v xml:space="preserve"> </v>
      </c>
      <c r="B524" s="19" t="str">
        <f t="array" ref="B5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24" s="19" t="str">
        <f t="array" ref="C5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24" s="19" t="str">
        <f t="array" ref="D5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25" spans="1:4" ht="18" x14ac:dyDescent="0.25">
      <c r="A525" s="19" t="str">
        <f>IF(D525&lt;&gt;" ",'База данных_основная'!#REF!," ")</f>
        <v xml:space="preserve"> </v>
      </c>
      <c r="B525" s="19" t="str">
        <f t="array" ref="B5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25" s="19" t="str">
        <f t="array" ref="C5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25" s="19" t="str">
        <f t="array" ref="D5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26" spans="1:4" ht="18" x14ac:dyDescent="0.25">
      <c r="A526" s="19" t="str">
        <f>IF(D526&lt;&gt;" ",'База данных_основная'!#REF!," ")</f>
        <v xml:space="preserve"> </v>
      </c>
      <c r="B526" s="19" t="str">
        <f t="array" ref="B5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26" s="19" t="str">
        <f t="array" ref="C5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26" s="19" t="str">
        <f t="array" ref="D5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27" spans="1:4" ht="18" x14ac:dyDescent="0.25">
      <c r="A527" s="19" t="str">
        <f>IF(D527&lt;&gt;" ",'База данных_основная'!#REF!," ")</f>
        <v xml:space="preserve"> </v>
      </c>
      <c r="B527" s="19" t="str">
        <f t="array" ref="B5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27" s="19" t="str">
        <f t="array" ref="C5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27" s="19" t="str">
        <f t="array" ref="D5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28" spans="1:4" ht="18" x14ac:dyDescent="0.25">
      <c r="A528" s="19" t="str">
        <f>IF(D528&lt;&gt;" ",'База данных_основная'!#REF!," ")</f>
        <v xml:space="preserve"> </v>
      </c>
      <c r="B528" s="19" t="str">
        <f t="array" ref="B5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28" s="19" t="str">
        <f t="array" ref="C5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28" s="19" t="str">
        <f t="array" ref="D5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29" spans="1:4" ht="18" x14ac:dyDescent="0.25">
      <c r="A529" s="19" t="str">
        <f>IF(D529&lt;&gt;" ",'База данных_основная'!#REF!," ")</f>
        <v xml:space="preserve"> </v>
      </c>
      <c r="B529" s="19" t="str">
        <f t="array" ref="B5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29" s="19" t="str">
        <f t="array" ref="C5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29" s="19" t="str">
        <f t="array" ref="D5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30" spans="1:4" ht="18" x14ac:dyDescent="0.25">
      <c r="A530" s="19" t="str">
        <f>IF(D530&lt;&gt;" ",'База данных_основная'!#REF!," ")</f>
        <v xml:space="preserve"> </v>
      </c>
      <c r="B530" s="19" t="str">
        <f t="array" ref="B5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30" s="19" t="str">
        <f t="array" ref="C5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30" s="19" t="str">
        <f t="array" ref="D5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31" spans="1:4" ht="18" x14ac:dyDescent="0.25">
      <c r="A531" s="19" t="str">
        <f>IF(D531&lt;&gt;" ",'База данных_основная'!#REF!," ")</f>
        <v xml:space="preserve"> </v>
      </c>
      <c r="B531" s="19" t="str">
        <f t="array" ref="B5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31" s="19" t="str">
        <f t="array" ref="C5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31" s="19" t="str">
        <f t="array" ref="D5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32" spans="1:4" ht="18" x14ac:dyDescent="0.25">
      <c r="A532" s="19" t="str">
        <f>IF(D532&lt;&gt;" ",'База данных_основная'!#REF!," ")</f>
        <v xml:space="preserve"> </v>
      </c>
      <c r="B532" s="19" t="str">
        <f t="array" ref="B5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32" s="19" t="str">
        <f t="array" ref="C5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32" s="19" t="str">
        <f t="array" ref="D5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33" spans="1:4" ht="18" x14ac:dyDescent="0.25">
      <c r="A533" s="19" t="str">
        <f>IF(D533&lt;&gt;" ",'База данных_основная'!#REF!," ")</f>
        <v xml:space="preserve"> </v>
      </c>
      <c r="B533" s="19" t="str">
        <f t="array" ref="B5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33" s="19" t="str">
        <f t="array" ref="C5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33" s="19" t="str">
        <f t="array" ref="D5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34" spans="1:4" ht="18" x14ac:dyDescent="0.25">
      <c r="A534" s="19" t="str">
        <f>IF(D534&lt;&gt;" ",'База данных_основная'!#REF!," ")</f>
        <v xml:space="preserve"> </v>
      </c>
      <c r="B534" s="19" t="str">
        <f t="array" ref="B5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34" s="19" t="str">
        <f t="array" ref="C5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34" s="19" t="str">
        <f t="array" ref="D5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35" spans="1:4" ht="18" x14ac:dyDescent="0.25">
      <c r="A535" s="19" t="str">
        <f>IF(D535&lt;&gt;" ",'База данных_основная'!#REF!," ")</f>
        <v xml:space="preserve"> </v>
      </c>
      <c r="B535" s="19" t="str">
        <f t="array" ref="B5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35" s="19" t="str">
        <f t="array" ref="C5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35" s="19" t="str">
        <f t="array" ref="D5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36" spans="1:4" ht="18" x14ac:dyDescent="0.25">
      <c r="A536" s="19" t="str">
        <f>IF(D536&lt;&gt;" ",'База данных_основная'!#REF!," ")</f>
        <v xml:space="preserve"> </v>
      </c>
      <c r="B536" s="19" t="str">
        <f t="array" ref="B5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36" s="19" t="str">
        <f t="array" ref="C5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36" s="19" t="str">
        <f t="array" ref="D5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37" spans="1:4" ht="18" x14ac:dyDescent="0.25">
      <c r="A537" s="19" t="str">
        <f>IF(D537&lt;&gt;" ",'База данных_основная'!#REF!," ")</f>
        <v xml:space="preserve"> </v>
      </c>
      <c r="B537" s="19" t="str">
        <f t="array" ref="B5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37" s="19" t="str">
        <f t="array" ref="C5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37" s="19" t="str">
        <f t="array" ref="D5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38" spans="1:4" ht="18" x14ac:dyDescent="0.25">
      <c r="A538" s="19" t="str">
        <f>IF(D538&lt;&gt;" ",'База данных_основная'!#REF!," ")</f>
        <v xml:space="preserve"> </v>
      </c>
      <c r="B538" s="19" t="str">
        <f t="array" ref="B5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38" s="19" t="str">
        <f t="array" ref="C5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38" s="19" t="str">
        <f t="array" ref="D5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39" spans="1:4" ht="18" x14ac:dyDescent="0.25">
      <c r="A539" s="19" t="str">
        <f>IF(D539&lt;&gt;" ",'База данных_основная'!#REF!," ")</f>
        <v xml:space="preserve"> </v>
      </c>
      <c r="B539" s="19" t="str">
        <f t="array" ref="B5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39" s="19" t="str">
        <f t="array" ref="C5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39" s="19" t="str">
        <f t="array" ref="D5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40" spans="1:4" ht="18" x14ac:dyDescent="0.25">
      <c r="A540" s="19" t="str">
        <f>IF(D540&lt;&gt;" ",'База данных_основная'!#REF!," ")</f>
        <v xml:space="preserve"> </v>
      </c>
      <c r="B540" s="19" t="str">
        <f t="array" ref="B5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40" s="19" t="str">
        <f t="array" ref="C5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40" s="19" t="str">
        <f t="array" ref="D5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41" spans="1:4" ht="18" x14ac:dyDescent="0.25">
      <c r="A541" s="19" t="str">
        <f>IF(D541&lt;&gt;" ",'База данных_основная'!#REF!," ")</f>
        <v xml:space="preserve"> </v>
      </c>
      <c r="B541" s="19" t="str">
        <f t="array" ref="B5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41" s="19" t="str">
        <f t="array" ref="C5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41" s="19" t="str">
        <f t="array" ref="D5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42" spans="1:4" ht="18" x14ac:dyDescent="0.25">
      <c r="A542" s="19" t="str">
        <f>IF(D542&lt;&gt;" ",'База данных_основная'!#REF!," ")</f>
        <v xml:space="preserve"> </v>
      </c>
      <c r="B542" s="19" t="str">
        <f t="array" ref="B5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42" s="19" t="str">
        <f t="array" ref="C5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42" s="19" t="str">
        <f t="array" ref="D5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43" spans="1:4" ht="18" x14ac:dyDescent="0.25">
      <c r="A543" s="19" t="str">
        <f>IF(D543&lt;&gt;" ",'База данных_основная'!#REF!," ")</f>
        <v xml:space="preserve"> </v>
      </c>
      <c r="B543" s="19" t="str">
        <f t="array" ref="B5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43" s="19" t="str">
        <f t="array" ref="C5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43" s="19" t="str">
        <f t="array" ref="D5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44" spans="1:4" ht="18" x14ac:dyDescent="0.25">
      <c r="A544" s="19" t="str">
        <f>IF(D544&lt;&gt;" ",'База данных_основная'!#REF!," ")</f>
        <v xml:space="preserve"> </v>
      </c>
      <c r="B544" s="19" t="str">
        <f t="array" ref="B5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44" s="19" t="str">
        <f t="array" ref="C5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44" s="19" t="str">
        <f t="array" ref="D5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45" spans="1:4" ht="18" x14ac:dyDescent="0.25">
      <c r="A545" s="19" t="str">
        <f>IF(D545&lt;&gt;" ",'База данных_основная'!#REF!," ")</f>
        <v xml:space="preserve"> </v>
      </c>
      <c r="B545" s="19" t="str">
        <f t="array" ref="B5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45" s="19" t="str">
        <f t="array" ref="C5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45" s="19" t="str">
        <f t="array" ref="D5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46" spans="1:4" ht="18" x14ac:dyDescent="0.25">
      <c r="A546" s="19" t="str">
        <f>IF(D546&lt;&gt;" ",'База данных_основная'!#REF!," ")</f>
        <v xml:space="preserve"> </v>
      </c>
      <c r="B546" s="19" t="str">
        <f t="array" ref="B5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46" s="19" t="str">
        <f t="array" ref="C5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46" s="19" t="str">
        <f t="array" ref="D5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47" spans="1:4" ht="18" x14ac:dyDescent="0.25">
      <c r="A547" s="19" t="str">
        <f>IF(D547&lt;&gt;" ",'База данных_основная'!#REF!," ")</f>
        <v xml:space="preserve"> </v>
      </c>
      <c r="B547" s="19" t="str">
        <f t="array" ref="B5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47" s="19" t="str">
        <f t="array" ref="C5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47" s="19" t="str">
        <f t="array" ref="D5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48" spans="1:4" ht="18" x14ac:dyDescent="0.25">
      <c r="A548" s="19" t="str">
        <f>IF(D548&lt;&gt;" ",'База данных_основная'!#REF!," ")</f>
        <v xml:space="preserve"> </v>
      </c>
      <c r="B548" s="19" t="str">
        <f t="array" ref="B5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48" s="19" t="str">
        <f t="array" ref="C5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48" s="19" t="str">
        <f t="array" ref="D5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49" spans="1:4" ht="18" x14ac:dyDescent="0.25">
      <c r="A549" s="19" t="str">
        <f>IF(D549&lt;&gt;" ",'База данных_основная'!#REF!," ")</f>
        <v xml:space="preserve"> </v>
      </c>
      <c r="B549" s="19" t="str">
        <f t="array" ref="B5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49" s="19" t="str">
        <f t="array" ref="C5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49" s="19" t="str">
        <f t="array" ref="D5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50" spans="1:4" ht="18" x14ac:dyDescent="0.25">
      <c r="A550" s="19" t="str">
        <f>IF(D550&lt;&gt;" ",'База данных_основная'!#REF!," ")</f>
        <v xml:space="preserve"> </v>
      </c>
      <c r="B550" s="19" t="str">
        <f t="array" ref="B5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50" s="19" t="str">
        <f t="array" ref="C5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50" s="19" t="str">
        <f t="array" ref="D5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51" spans="1:4" ht="18" x14ac:dyDescent="0.25">
      <c r="A551" s="19" t="str">
        <f>IF(D551&lt;&gt;" ",'База данных_основная'!#REF!," ")</f>
        <v xml:space="preserve"> </v>
      </c>
      <c r="B551" s="19" t="str">
        <f t="array" ref="B5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51" s="19" t="str">
        <f t="array" ref="C5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51" s="19" t="str">
        <f t="array" ref="D5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52" spans="1:4" ht="18" x14ac:dyDescent="0.25">
      <c r="A552" s="19" t="str">
        <f>IF(D552&lt;&gt;" ",'База данных_основная'!#REF!," ")</f>
        <v xml:space="preserve"> </v>
      </c>
      <c r="B552" s="19" t="str">
        <f t="array" ref="B5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52" s="19" t="str">
        <f t="array" ref="C5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52" s="19" t="str">
        <f t="array" ref="D5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53" spans="1:4" ht="18" x14ac:dyDescent="0.25">
      <c r="A553" s="19" t="str">
        <f>IF(D553&lt;&gt;" ",'База данных_основная'!#REF!," ")</f>
        <v xml:space="preserve"> </v>
      </c>
      <c r="B553" s="19" t="str">
        <f t="array" ref="B5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53" s="19" t="str">
        <f t="array" ref="C5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53" s="19" t="str">
        <f t="array" ref="D5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54" spans="1:4" ht="18" x14ac:dyDescent="0.25">
      <c r="A554" s="19" t="str">
        <f>IF(D554&lt;&gt;" ",'База данных_основная'!#REF!," ")</f>
        <v xml:space="preserve"> </v>
      </c>
      <c r="B554" s="19" t="str">
        <f t="array" ref="B5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54" s="19" t="str">
        <f t="array" ref="C5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54" s="19" t="str">
        <f t="array" ref="D5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55" spans="1:4" ht="18" x14ac:dyDescent="0.25">
      <c r="A555" s="19" t="str">
        <f>IF(D555&lt;&gt;" ",'База данных_основная'!#REF!," ")</f>
        <v xml:space="preserve"> </v>
      </c>
      <c r="B555" s="19" t="str">
        <f t="array" ref="B5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55" s="19" t="str">
        <f t="array" ref="C5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55" s="19" t="str">
        <f t="array" ref="D5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56" spans="1:4" ht="18" x14ac:dyDescent="0.25">
      <c r="A556" s="19" t="str">
        <f>IF(D556&lt;&gt;" ",'База данных_основная'!#REF!," ")</f>
        <v xml:space="preserve"> </v>
      </c>
      <c r="B556" s="19" t="str">
        <f t="array" ref="B5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56" s="19" t="str">
        <f t="array" ref="C5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56" s="19" t="str">
        <f t="array" ref="D5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57" spans="1:4" ht="18" x14ac:dyDescent="0.25">
      <c r="A557" s="19" t="str">
        <f>IF(D557&lt;&gt;" ",'База данных_основная'!#REF!," ")</f>
        <v xml:space="preserve"> </v>
      </c>
      <c r="B557" s="19" t="str">
        <f t="array" ref="B5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57" s="19" t="str">
        <f t="array" ref="C5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57" s="19" t="str">
        <f t="array" ref="D5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58" spans="1:4" ht="18" x14ac:dyDescent="0.25">
      <c r="A558" s="19" t="str">
        <f>IF(D558&lt;&gt;" ",'База данных_основная'!#REF!," ")</f>
        <v xml:space="preserve"> </v>
      </c>
      <c r="B558" s="19" t="str">
        <f t="array" ref="B5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58" s="19" t="str">
        <f t="array" ref="C5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58" s="19" t="str">
        <f t="array" ref="D5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59" spans="1:4" ht="18" x14ac:dyDescent="0.25">
      <c r="A559" s="19" t="str">
        <f>IF(D559&lt;&gt;" ",'База данных_основная'!#REF!," ")</f>
        <v xml:space="preserve"> </v>
      </c>
      <c r="B559" s="19" t="str">
        <f t="array" ref="B5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59" s="19" t="str">
        <f t="array" ref="C5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59" s="19" t="str">
        <f t="array" ref="D5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60" spans="1:4" ht="18" x14ac:dyDescent="0.25">
      <c r="A560" s="19" t="str">
        <f>IF(D560&lt;&gt;" ",'База данных_основная'!#REF!," ")</f>
        <v xml:space="preserve"> </v>
      </c>
      <c r="B560" s="19" t="str">
        <f t="array" ref="B5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60" s="19" t="str">
        <f t="array" ref="C5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60" s="19" t="str">
        <f t="array" ref="D5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61" spans="1:4" ht="18" x14ac:dyDescent="0.25">
      <c r="A561" s="19" t="str">
        <f>IF(D561&lt;&gt;" ",'База данных_основная'!#REF!," ")</f>
        <v xml:space="preserve"> </v>
      </c>
      <c r="B561" s="19" t="str">
        <f t="array" ref="B5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61" s="19" t="str">
        <f t="array" ref="C5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61" s="19" t="str">
        <f t="array" ref="D5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62" spans="1:4" ht="18" x14ac:dyDescent="0.25">
      <c r="A562" s="19" t="str">
        <f>IF(D562&lt;&gt;" ",'База данных_основная'!#REF!," ")</f>
        <v xml:space="preserve"> </v>
      </c>
      <c r="B562" s="19" t="str">
        <f t="array" ref="B5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62" s="19" t="str">
        <f t="array" ref="C5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62" s="19" t="str">
        <f t="array" ref="D5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63" spans="1:4" ht="18" x14ac:dyDescent="0.25">
      <c r="A563" s="19" t="str">
        <f>IF(D563&lt;&gt;" ",'База данных_основная'!#REF!," ")</f>
        <v xml:space="preserve"> </v>
      </c>
      <c r="B563" s="19" t="str">
        <f t="array" ref="B5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63" s="19" t="str">
        <f t="array" ref="C5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63" s="19" t="str">
        <f t="array" ref="D5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64" spans="1:4" ht="18" x14ac:dyDescent="0.25">
      <c r="A564" s="19" t="str">
        <f>IF(D564&lt;&gt;" ",'База данных_основная'!#REF!," ")</f>
        <v xml:space="preserve"> </v>
      </c>
      <c r="B564" s="19" t="str">
        <f t="array" ref="B5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64" s="19" t="str">
        <f t="array" ref="C5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64" s="19" t="str">
        <f t="array" ref="D5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65" spans="1:4" ht="18" x14ac:dyDescent="0.25">
      <c r="A565" s="19" t="str">
        <f>IF(D565&lt;&gt;" ",'База данных_основная'!#REF!," ")</f>
        <v xml:space="preserve"> </v>
      </c>
      <c r="B565" s="19" t="str">
        <f t="array" ref="B5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65" s="19" t="str">
        <f t="array" ref="C5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65" s="19" t="str">
        <f t="array" ref="D5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66" spans="1:4" ht="18" x14ac:dyDescent="0.25">
      <c r="A566" s="19" t="str">
        <f>IF(D566&lt;&gt;" ",'База данных_основная'!#REF!," ")</f>
        <v xml:space="preserve"> </v>
      </c>
      <c r="B566" s="19" t="str">
        <f t="array" ref="B5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66" s="19" t="str">
        <f t="array" ref="C5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66" s="19" t="str">
        <f t="array" ref="D5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67" spans="1:4" ht="18" x14ac:dyDescent="0.25">
      <c r="A567" s="19" t="str">
        <f>IF(D567&lt;&gt;" ",'База данных_основная'!#REF!," ")</f>
        <v xml:space="preserve"> </v>
      </c>
      <c r="B567" s="19" t="str">
        <f t="array" ref="B5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67" s="19" t="str">
        <f t="array" ref="C5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67" s="19" t="str">
        <f t="array" ref="D5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68" spans="1:4" ht="18" x14ac:dyDescent="0.25">
      <c r="A568" s="19" t="str">
        <f>IF(D568&lt;&gt;" ",'База данных_основная'!#REF!," ")</f>
        <v xml:space="preserve"> </v>
      </c>
      <c r="B568" s="19" t="str">
        <f t="array" ref="B5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68" s="19" t="str">
        <f t="array" ref="C5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68" s="19" t="str">
        <f t="array" ref="D5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69" spans="1:4" ht="18" x14ac:dyDescent="0.25">
      <c r="A569" s="19" t="str">
        <f>IF(D569&lt;&gt;" ",'База данных_основная'!#REF!," ")</f>
        <v xml:space="preserve"> </v>
      </c>
      <c r="B569" s="19" t="str">
        <f t="array" ref="B5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69" s="19" t="str">
        <f t="array" ref="C5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69" s="19" t="str">
        <f t="array" ref="D5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70" spans="1:4" ht="18" x14ac:dyDescent="0.25">
      <c r="A570" s="19" t="str">
        <f>IF(D570&lt;&gt;" ",'База данных_основная'!#REF!," ")</f>
        <v xml:space="preserve"> </v>
      </c>
      <c r="B570" s="19" t="str">
        <f t="array" ref="B5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70" s="19" t="str">
        <f t="array" ref="C5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70" s="19" t="str">
        <f t="array" ref="D5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71" spans="1:4" ht="18" x14ac:dyDescent="0.25">
      <c r="A571" s="19" t="str">
        <f>IF(D571&lt;&gt;" ",'База данных_основная'!#REF!," ")</f>
        <v xml:space="preserve"> </v>
      </c>
      <c r="B571" s="19" t="str">
        <f t="array" ref="B5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71" s="19" t="str">
        <f t="array" ref="C5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71" s="19" t="str">
        <f t="array" ref="D5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72" spans="1:4" ht="18" x14ac:dyDescent="0.25">
      <c r="A572" s="19" t="str">
        <f>IF(D572&lt;&gt;" ",'База данных_основная'!#REF!," ")</f>
        <v xml:space="preserve"> </v>
      </c>
      <c r="B572" s="19" t="str">
        <f t="array" ref="B5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72" s="19" t="str">
        <f t="array" ref="C5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72" s="19" t="str">
        <f t="array" ref="D5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73" spans="1:4" ht="18" x14ac:dyDescent="0.25">
      <c r="A573" s="19" t="str">
        <f>IF(D573&lt;&gt;" ",'База данных_основная'!#REF!," ")</f>
        <v xml:space="preserve"> </v>
      </c>
      <c r="B573" s="19" t="str">
        <f t="array" ref="B5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73" s="19" t="str">
        <f t="array" ref="C5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73" s="19" t="str">
        <f t="array" ref="D5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74" spans="1:4" ht="18" x14ac:dyDescent="0.25">
      <c r="A574" s="19" t="str">
        <f>IF(D574&lt;&gt;" ",'База данных_основная'!#REF!," ")</f>
        <v xml:space="preserve"> </v>
      </c>
      <c r="B574" s="19" t="str">
        <f t="array" ref="B5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74" s="19" t="str">
        <f t="array" ref="C5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74" s="19" t="str">
        <f t="array" ref="D5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75" spans="1:4" ht="18" x14ac:dyDescent="0.25">
      <c r="A575" s="19" t="str">
        <f>IF(D575&lt;&gt;" ",'База данных_основная'!#REF!," ")</f>
        <v xml:space="preserve"> </v>
      </c>
      <c r="B575" s="19" t="str">
        <f t="array" ref="B5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75" s="19" t="str">
        <f t="array" ref="C5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75" s="19" t="str">
        <f t="array" ref="D5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76" spans="1:4" ht="18" x14ac:dyDescent="0.25">
      <c r="A576" s="19" t="str">
        <f>IF(D576&lt;&gt;" ",'База данных_основная'!#REF!," ")</f>
        <v xml:space="preserve"> </v>
      </c>
      <c r="B576" s="19" t="str">
        <f t="array" ref="B5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76" s="19" t="str">
        <f t="array" ref="C5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76" s="19" t="str">
        <f t="array" ref="D5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77" spans="1:4" ht="18" x14ac:dyDescent="0.25">
      <c r="A577" s="19" t="str">
        <f>IF(D577&lt;&gt;" ",'База данных_основная'!#REF!," ")</f>
        <v xml:space="preserve"> </v>
      </c>
      <c r="B577" s="19" t="str">
        <f t="array" ref="B5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77" s="19" t="str">
        <f t="array" ref="C5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77" s="19" t="str">
        <f t="array" ref="D5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78" spans="1:4" ht="18" x14ac:dyDescent="0.25">
      <c r="A578" s="19" t="str">
        <f>IF(D578&lt;&gt;" ",'База данных_основная'!#REF!," ")</f>
        <v xml:space="preserve"> </v>
      </c>
      <c r="B578" s="19" t="str">
        <f t="array" ref="B5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78" s="19" t="str">
        <f t="array" ref="C5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78" s="19" t="str">
        <f t="array" ref="D5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79" spans="1:4" ht="18" x14ac:dyDescent="0.25">
      <c r="A579" s="19" t="str">
        <f>IF(D579&lt;&gt;" ",'База данных_основная'!#REF!," ")</f>
        <v xml:space="preserve"> </v>
      </c>
      <c r="B579" s="19" t="str">
        <f t="array" ref="B5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79" s="19" t="str">
        <f t="array" ref="C5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79" s="19" t="str">
        <f t="array" ref="D5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80" spans="1:4" ht="18" x14ac:dyDescent="0.25">
      <c r="A580" s="19" t="str">
        <f>IF(D580&lt;&gt;" ",'База данных_основная'!#REF!," ")</f>
        <v xml:space="preserve"> </v>
      </c>
      <c r="B580" s="19" t="str">
        <f t="array" ref="B5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80" s="19" t="str">
        <f t="array" ref="C5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80" s="19" t="str">
        <f t="array" ref="D5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81" spans="1:4" ht="18" x14ac:dyDescent="0.25">
      <c r="A581" s="19" t="str">
        <f>IF(D581&lt;&gt;" ",'База данных_основная'!#REF!," ")</f>
        <v xml:space="preserve"> </v>
      </c>
      <c r="B581" s="19" t="str">
        <f t="array" ref="B5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81" s="19" t="str">
        <f t="array" ref="C5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81" s="19" t="str">
        <f t="array" ref="D5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82" spans="1:4" ht="18" x14ac:dyDescent="0.25">
      <c r="A582" s="19" t="str">
        <f>IF(D582&lt;&gt;" ",'База данных_основная'!#REF!," ")</f>
        <v xml:space="preserve"> </v>
      </c>
      <c r="B582" s="19" t="str">
        <f t="array" ref="B5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82" s="19" t="str">
        <f t="array" ref="C5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82" s="19" t="str">
        <f t="array" ref="D5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83" spans="1:4" ht="18" x14ac:dyDescent="0.25">
      <c r="A583" s="19" t="str">
        <f>IF(D583&lt;&gt;" ",'База данных_основная'!#REF!," ")</f>
        <v xml:space="preserve"> </v>
      </c>
      <c r="B583" s="19" t="str">
        <f t="array" ref="B5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83" s="19" t="str">
        <f t="array" ref="C5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83" s="19" t="str">
        <f t="array" ref="D5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84" spans="1:4" ht="18" x14ac:dyDescent="0.25">
      <c r="A584" s="19" t="str">
        <f>IF(D584&lt;&gt;" ",'База данных_основная'!#REF!," ")</f>
        <v xml:space="preserve"> </v>
      </c>
      <c r="B584" s="19" t="str">
        <f t="array" ref="B5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84" s="19" t="str">
        <f t="array" ref="C5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84" s="19" t="str">
        <f t="array" ref="D5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85" spans="1:4" ht="18" x14ac:dyDescent="0.25">
      <c r="A585" s="19" t="str">
        <f>IF(D585&lt;&gt;" ",'База данных_основная'!#REF!," ")</f>
        <v xml:space="preserve"> </v>
      </c>
      <c r="B585" s="19" t="str">
        <f t="array" ref="B5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85" s="19" t="str">
        <f t="array" ref="C5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85" s="19" t="str">
        <f t="array" ref="D5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86" spans="1:4" ht="18" x14ac:dyDescent="0.25">
      <c r="A586" s="19" t="str">
        <f>IF(D586&lt;&gt;" ",'База данных_основная'!#REF!," ")</f>
        <v xml:space="preserve"> </v>
      </c>
      <c r="B586" s="19" t="str">
        <f t="array" ref="B5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86" s="19" t="str">
        <f t="array" ref="C5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86" s="19" t="str">
        <f t="array" ref="D5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87" spans="1:4" ht="18" x14ac:dyDescent="0.25">
      <c r="A587" s="19" t="str">
        <f>IF(D587&lt;&gt;" ",'База данных_основная'!#REF!," ")</f>
        <v xml:space="preserve"> </v>
      </c>
      <c r="B587" s="19" t="str">
        <f t="array" ref="B5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87" s="19" t="str">
        <f t="array" ref="C5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87" s="19" t="str">
        <f t="array" ref="D5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88" spans="1:4" ht="18" x14ac:dyDescent="0.25">
      <c r="A588" s="19" t="str">
        <f>IF(D588&lt;&gt;" ",'База данных_основная'!#REF!," ")</f>
        <v xml:space="preserve"> </v>
      </c>
      <c r="B588" s="19" t="str">
        <f t="array" ref="B5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88" s="19" t="str">
        <f t="array" ref="C5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88" s="19" t="str">
        <f t="array" ref="D5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89" spans="1:4" ht="18" x14ac:dyDescent="0.25">
      <c r="A589" s="19" t="str">
        <f>IF(D589&lt;&gt;" ",'База данных_основная'!#REF!," ")</f>
        <v xml:space="preserve"> </v>
      </c>
      <c r="B589" s="19" t="str">
        <f t="array" ref="B5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89" s="19" t="str">
        <f t="array" ref="C5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89" s="19" t="str">
        <f t="array" ref="D5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90" spans="1:4" ht="18" x14ac:dyDescent="0.25">
      <c r="A590" s="19" t="str">
        <f>IF(D590&lt;&gt;" ",'База данных_основная'!#REF!," ")</f>
        <v xml:space="preserve"> </v>
      </c>
      <c r="B590" s="19" t="str">
        <f t="array" ref="B5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90" s="19" t="str">
        <f t="array" ref="C5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90" s="19" t="str">
        <f t="array" ref="D5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91" spans="1:4" ht="18" x14ac:dyDescent="0.25">
      <c r="A591" s="19" t="str">
        <f>IF(D591&lt;&gt;" ",'База данных_основная'!#REF!," ")</f>
        <v xml:space="preserve"> </v>
      </c>
      <c r="B591" s="19" t="str">
        <f t="array" ref="B5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91" s="19" t="str">
        <f t="array" ref="C5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91" s="19" t="str">
        <f t="array" ref="D5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92" spans="1:4" ht="18" x14ac:dyDescent="0.25">
      <c r="A592" s="19" t="str">
        <f>IF(D592&lt;&gt;" ",'База данных_основная'!#REF!," ")</f>
        <v xml:space="preserve"> </v>
      </c>
      <c r="B592" s="19" t="str">
        <f t="array" ref="B5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92" s="19" t="str">
        <f t="array" ref="C5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92" s="19" t="str">
        <f t="array" ref="D5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93" spans="1:4" ht="18" x14ac:dyDescent="0.25">
      <c r="A593" s="19" t="str">
        <f>IF(D593&lt;&gt;" ",'База данных_основная'!#REF!," ")</f>
        <v xml:space="preserve"> </v>
      </c>
      <c r="B593" s="19" t="str">
        <f t="array" ref="B5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93" s="19" t="str">
        <f t="array" ref="C5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93" s="19" t="str">
        <f t="array" ref="D5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94" spans="1:4" ht="18" x14ac:dyDescent="0.25">
      <c r="A594" s="19" t="str">
        <f>IF(D594&lt;&gt;" ",'База данных_основная'!#REF!," ")</f>
        <v xml:space="preserve"> </v>
      </c>
      <c r="B594" s="19" t="str">
        <f t="array" ref="B5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94" s="19" t="str">
        <f t="array" ref="C5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94" s="19" t="str">
        <f t="array" ref="D5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95" spans="1:4" ht="18" x14ac:dyDescent="0.25">
      <c r="A595" s="19" t="str">
        <f>IF(D595&lt;&gt;" ",'База данных_основная'!#REF!," ")</f>
        <v xml:space="preserve"> </v>
      </c>
      <c r="B595" s="19" t="str">
        <f t="array" ref="B5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95" s="19" t="str">
        <f t="array" ref="C5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95" s="19" t="str">
        <f t="array" ref="D5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96" spans="1:4" ht="18" x14ac:dyDescent="0.25">
      <c r="A596" s="19" t="str">
        <f>IF(D596&lt;&gt;" ",'База данных_основная'!#REF!," ")</f>
        <v xml:space="preserve"> </v>
      </c>
      <c r="B596" s="19" t="str">
        <f t="array" ref="B5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96" s="19" t="str">
        <f t="array" ref="C5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96" s="19" t="str">
        <f t="array" ref="D5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97" spans="1:4" ht="18" x14ac:dyDescent="0.25">
      <c r="A597" s="19" t="str">
        <f>IF(D597&lt;&gt;" ",'База данных_основная'!#REF!," ")</f>
        <v xml:space="preserve"> </v>
      </c>
      <c r="B597" s="19" t="str">
        <f t="array" ref="B5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97" s="19" t="str">
        <f t="array" ref="C5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97" s="19" t="str">
        <f t="array" ref="D5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98" spans="1:4" ht="18" x14ac:dyDescent="0.25">
      <c r="A598" s="19" t="str">
        <f>IF(D598&lt;&gt;" ",'База данных_основная'!#REF!," ")</f>
        <v xml:space="preserve"> </v>
      </c>
      <c r="B598" s="19" t="str">
        <f t="array" ref="B5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98" s="19" t="str">
        <f t="array" ref="C5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98" s="19" t="str">
        <f t="array" ref="D5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599" spans="1:4" ht="18" x14ac:dyDescent="0.25">
      <c r="A599" s="19" t="str">
        <f>IF(D599&lt;&gt;" ",'База данных_основная'!#REF!," ")</f>
        <v xml:space="preserve"> </v>
      </c>
      <c r="B599" s="19" t="str">
        <f t="array" ref="B5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599" s="19" t="str">
        <f t="array" ref="C5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599" s="19" t="str">
        <f t="array" ref="D5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00" spans="1:4" ht="18" x14ac:dyDescent="0.25">
      <c r="A600" s="19" t="str">
        <f>IF(D600&lt;&gt;" ",'База данных_основная'!#REF!," ")</f>
        <v xml:space="preserve"> </v>
      </c>
      <c r="B600" s="19" t="str">
        <f t="array" ref="B6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00" s="19" t="str">
        <f t="array" ref="C6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00" s="19" t="str">
        <f t="array" ref="D6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01" spans="1:4" ht="18" x14ac:dyDescent="0.25">
      <c r="A601" s="19" t="str">
        <f>IF(D601&lt;&gt;" ",'База данных_основная'!#REF!," ")</f>
        <v xml:space="preserve"> </v>
      </c>
      <c r="B601" s="19" t="str">
        <f t="array" ref="B6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01" s="19" t="str">
        <f t="array" ref="C6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01" s="19" t="str">
        <f t="array" ref="D6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02" spans="1:4" ht="18" x14ac:dyDescent="0.25">
      <c r="A602" s="19" t="str">
        <f>IF(D602&lt;&gt;" ",'База данных_основная'!#REF!," ")</f>
        <v xml:space="preserve"> </v>
      </c>
      <c r="B602" s="19" t="str">
        <f t="array" ref="B6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02" s="19" t="str">
        <f t="array" ref="C6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02" s="19" t="str">
        <f t="array" ref="D6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03" spans="1:4" ht="18" x14ac:dyDescent="0.25">
      <c r="A603" s="19" t="str">
        <f>IF(D603&lt;&gt;" ",'База данных_основная'!#REF!," ")</f>
        <v xml:space="preserve"> </v>
      </c>
      <c r="B603" s="19" t="str">
        <f t="array" ref="B6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03" s="19" t="str">
        <f t="array" ref="C6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03" s="19" t="str">
        <f t="array" ref="D6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04" spans="1:4" ht="18" x14ac:dyDescent="0.25">
      <c r="A604" s="19" t="str">
        <f>IF(D604&lt;&gt;" ",'База данных_основная'!#REF!," ")</f>
        <v xml:space="preserve"> </v>
      </c>
      <c r="B604" s="19" t="str">
        <f t="array" ref="B6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04" s="19" t="str">
        <f t="array" ref="C6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04" s="19" t="str">
        <f t="array" ref="D6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05" spans="1:4" ht="18" x14ac:dyDescent="0.25">
      <c r="A605" s="19" t="str">
        <f>IF(D605&lt;&gt;" ",'База данных_основная'!#REF!," ")</f>
        <v xml:space="preserve"> </v>
      </c>
      <c r="B605" s="19" t="str">
        <f t="array" ref="B6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05" s="19" t="str">
        <f t="array" ref="C6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05" s="19" t="str">
        <f t="array" ref="D6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06" spans="1:4" ht="18" x14ac:dyDescent="0.25">
      <c r="A606" s="19" t="str">
        <f>IF(D606&lt;&gt;" ",'База данных_основная'!#REF!," ")</f>
        <v xml:space="preserve"> </v>
      </c>
      <c r="B606" s="19" t="str">
        <f t="array" ref="B6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06" s="19" t="str">
        <f t="array" ref="C6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06" s="19" t="str">
        <f t="array" ref="D6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07" spans="1:4" ht="18" x14ac:dyDescent="0.25">
      <c r="A607" s="19" t="str">
        <f>IF(D607&lt;&gt;" ",'База данных_основная'!#REF!," ")</f>
        <v xml:space="preserve"> </v>
      </c>
      <c r="B607" s="19" t="str">
        <f t="array" ref="B6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07" s="19" t="str">
        <f t="array" ref="C6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07" s="19" t="str">
        <f t="array" ref="D6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08" spans="1:4" ht="18" x14ac:dyDescent="0.25">
      <c r="A608" s="19" t="str">
        <f>IF(D608&lt;&gt;" ",'База данных_основная'!#REF!," ")</f>
        <v xml:space="preserve"> </v>
      </c>
      <c r="B608" s="19" t="str">
        <f t="array" ref="B6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08" s="19" t="str">
        <f t="array" ref="C6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08" s="19" t="str">
        <f t="array" ref="D6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09" spans="1:4" ht="18" x14ac:dyDescent="0.25">
      <c r="A609" s="19" t="str">
        <f>IF(D609&lt;&gt;" ",'База данных_основная'!#REF!," ")</f>
        <v xml:space="preserve"> </v>
      </c>
      <c r="B609" s="19" t="str">
        <f t="array" ref="B6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09" s="19" t="str">
        <f t="array" ref="C6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09" s="19" t="str">
        <f t="array" ref="D6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10" spans="1:4" ht="18" x14ac:dyDescent="0.25">
      <c r="A610" s="19" t="str">
        <f>IF(D610&lt;&gt;" ",'База данных_основная'!#REF!," ")</f>
        <v xml:space="preserve"> </v>
      </c>
      <c r="B610" s="19" t="str">
        <f t="array" ref="B6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10" s="19" t="str">
        <f t="array" ref="C6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10" s="19" t="str">
        <f t="array" ref="D6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11" spans="1:4" ht="18" x14ac:dyDescent="0.25">
      <c r="A611" s="19" t="str">
        <f>IF(D611&lt;&gt;" ",'База данных_основная'!#REF!," ")</f>
        <v xml:space="preserve"> </v>
      </c>
      <c r="B611" s="19" t="str">
        <f t="array" ref="B6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11" s="19" t="str">
        <f t="array" ref="C6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11" s="19" t="str">
        <f t="array" ref="D6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12" spans="1:4" ht="18" x14ac:dyDescent="0.25">
      <c r="A612" s="19" t="str">
        <f>IF(D612&lt;&gt;" ",'База данных_основная'!#REF!," ")</f>
        <v xml:space="preserve"> </v>
      </c>
      <c r="B612" s="19" t="str">
        <f t="array" ref="B6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12" s="19" t="str">
        <f t="array" ref="C6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12" s="19" t="str">
        <f t="array" ref="D6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13" spans="1:4" ht="18" x14ac:dyDescent="0.25">
      <c r="A613" s="19" t="str">
        <f>IF(D613&lt;&gt;" ",'База данных_основная'!#REF!," ")</f>
        <v xml:space="preserve"> </v>
      </c>
      <c r="B613" s="19" t="str">
        <f t="array" ref="B6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13" s="19" t="str">
        <f t="array" ref="C6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13" s="19" t="str">
        <f t="array" ref="D6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14" spans="1:4" ht="18" x14ac:dyDescent="0.25">
      <c r="A614" s="19" t="str">
        <f>IF(D614&lt;&gt;" ",'База данных_основная'!#REF!," ")</f>
        <v xml:space="preserve"> </v>
      </c>
      <c r="B614" s="19" t="str">
        <f t="array" ref="B6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14" s="19" t="str">
        <f t="array" ref="C6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14" s="19" t="str">
        <f t="array" ref="D6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15" spans="1:4" ht="18" x14ac:dyDescent="0.25">
      <c r="A615" s="19" t="str">
        <f>IF(D615&lt;&gt;" ",'База данных_основная'!#REF!," ")</f>
        <v xml:space="preserve"> </v>
      </c>
      <c r="B615" s="19" t="str">
        <f t="array" ref="B6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15" s="19" t="str">
        <f t="array" ref="C6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15" s="19" t="str">
        <f t="array" ref="D6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16" spans="1:4" ht="18" x14ac:dyDescent="0.25">
      <c r="A616" s="19" t="str">
        <f>IF(D616&lt;&gt;" ",'База данных_основная'!#REF!," ")</f>
        <v xml:space="preserve"> </v>
      </c>
      <c r="B616" s="19" t="str">
        <f t="array" ref="B6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16" s="19" t="str">
        <f t="array" ref="C6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16" s="19" t="str">
        <f t="array" ref="D6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17" spans="1:4" ht="18" x14ac:dyDescent="0.25">
      <c r="A617" s="19" t="str">
        <f>IF(D617&lt;&gt;" ",'База данных_основная'!#REF!," ")</f>
        <v xml:space="preserve"> </v>
      </c>
      <c r="B617" s="19" t="str">
        <f t="array" ref="B6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17" s="19" t="str">
        <f t="array" ref="C6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17" s="19" t="str">
        <f t="array" ref="D6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18" spans="1:4" ht="18" x14ac:dyDescent="0.25">
      <c r="A618" s="19" t="str">
        <f>IF(D618&lt;&gt;" ",'База данных_основная'!#REF!," ")</f>
        <v xml:space="preserve"> </v>
      </c>
      <c r="B618" s="19" t="str">
        <f t="array" ref="B6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18" s="19" t="str">
        <f t="array" ref="C6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18" s="19" t="str">
        <f t="array" ref="D6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19" spans="1:4" ht="18" x14ac:dyDescent="0.25">
      <c r="A619" s="19" t="str">
        <f>IF(D619&lt;&gt;" ",'База данных_основная'!#REF!," ")</f>
        <v xml:space="preserve"> </v>
      </c>
      <c r="B619" s="19" t="str">
        <f t="array" ref="B6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19" s="19" t="str">
        <f t="array" ref="C6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19" s="19" t="str">
        <f t="array" ref="D6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20" spans="1:4" ht="18" x14ac:dyDescent="0.25">
      <c r="A620" s="19" t="str">
        <f>IF(D620&lt;&gt;" ",'База данных_основная'!#REF!," ")</f>
        <v xml:space="preserve"> </v>
      </c>
      <c r="B620" s="19" t="str">
        <f t="array" ref="B6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20" s="19" t="str">
        <f t="array" ref="C6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20" s="19" t="str">
        <f t="array" ref="D6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21" spans="1:4" ht="18" x14ac:dyDescent="0.25">
      <c r="A621" s="19" t="str">
        <f>IF(D621&lt;&gt;" ",'База данных_основная'!#REF!," ")</f>
        <v xml:space="preserve"> </v>
      </c>
      <c r="B621" s="19" t="str">
        <f t="array" ref="B6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21" s="19" t="str">
        <f t="array" ref="C6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21" s="19" t="str">
        <f t="array" ref="D6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22" spans="1:4" ht="18" x14ac:dyDescent="0.25">
      <c r="A622" s="19" t="str">
        <f>IF(D622&lt;&gt;" ",'База данных_основная'!#REF!," ")</f>
        <v xml:space="preserve"> </v>
      </c>
      <c r="B622" s="19" t="str">
        <f t="array" ref="B6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22" s="19" t="str">
        <f t="array" ref="C6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22" s="19" t="str">
        <f t="array" ref="D6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23" spans="1:4" ht="18" x14ac:dyDescent="0.25">
      <c r="A623" s="19" t="str">
        <f>IF(D623&lt;&gt;" ",'База данных_основная'!#REF!," ")</f>
        <v xml:space="preserve"> </v>
      </c>
      <c r="B623" s="19" t="str">
        <f t="array" ref="B6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23" s="19" t="str">
        <f t="array" ref="C6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23" s="19" t="str">
        <f t="array" ref="D6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24" spans="1:4" ht="18" x14ac:dyDescent="0.25">
      <c r="A624" s="19" t="str">
        <f>IF(D624&lt;&gt;" ",'База данных_основная'!#REF!," ")</f>
        <v xml:space="preserve"> </v>
      </c>
      <c r="B624" s="19" t="str">
        <f t="array" ref="B6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24" s="19" t="str">
        <f t="array" ref="C6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24" s="19" t="str">
        <f t="array" ref="D6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25" spans="1:4" ht="18" x14ac:dyDescent="0.25">
      <c r="A625" s="19" t="str">
        <f>IF(D625&lt;&gt;" ",'База данных_основная'!#REF!," ")</f>
        <v xml:space="preserve"> </v>
      </c>
      <c r="B625" s="19" t="str">
        <f t="array" ref="B6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25" s="19" t="str">
        <f t="array" ref="C6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25" s="19" t="str">
        <f t="array" ref="D6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26" spans="1:4" ht="18" x14ac:dyDescent="0.25">
      <c r="A626" s="19" t="str">
        <f>IF(D626&lt;&gt;" ",'База данных_основная'!#REF!," ")</f>
        <v xml:space="preserve"> </v>
      </c>
      <c r="B626" s="19" t="str">
        <f t="array" ref="B6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26" s="19" t="str">
        <f t="array" ref="C6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26" s="19" t="str">
        <f t="array" ref="D6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27" spans="1:4" ht="18" x14ac:dyDescent="0.25">
      <c r="A627" s="19" t="str">
        <f>IF(D627&lt;&gt;" ",'База данных_основная'!#REF!," ")</f>
        <v xml:space="preserve"> </v>
      </c>
      <c r="B627" s="19" t="str">
        <f t="array" ref="B6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27" s="19" t="str">
        <f t="array" ref="C6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27" s="19" t="str">
        <f t="array" ref="D6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28" spans="1:4" ht="18" x14ac:dyDescent="0.25">
      <c r="A628" s="19" t="str">
        <f>IF(D628&lt;&gt;" ",'База данных_основная'!#REF!," ")</f>
        <v xml:space="preserve"> </v>
      </c>
      <c r="B628" s="19" t="str">
        <f t="array" ref="B6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28" s="19" t="str">
        <f t="array" ref="C6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28" s="19" t="str">
        <f t="array" ref="D6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29" spans="1:4" ht="18" x14ac:dyDescent="0.25">
      <c r="A629" s="19" t="str">
        <f>IF(D629&lt;&gt;" ",'База данных_основная'!#REF!," ")</f>
        <v xml:space="preserve"> </v>
      </c>
      <c r="B629" s="19" t="str">
        <f t="array" ref="B6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29" s="19" t="str">
        <f t="array" ref="C6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29" s="19" t="str">
        <f t="array" ref="D6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30" spans="1:4" ht="18" x14ac:dyDescent="0.25">
      <c r="A630" s="19" t="str">
        <f>IF(D630&lt;&gt;" ",'База данных_основная'!#REF!," ")</f>
        <v xml:space="preserve"> </v>
      </c>
      <c r="B630" s="19" t="str">
        <f t="array" ref="B6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30" s="19" t="str">
        <f t="array" ref="C6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30" s="19" t="str">
        <f t="array" ref="D6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31" spans="1:4" ht="18" x14ac:dyDescent="0.25">
      <c r="A631" s="19" t="str">
        <f>IF(D631&lt;&gt;" ",'База данных_основная'!#REF!," ")</f>
        <v xml:space="preserve"> </v>
      </c>
      <c r="B631" s="19" t="str">
        <f t="array" ref="B6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31" s="19" t="str">
        <f t="array" ref="C6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31" s="19" t="str">
        <f t="array" ref="D6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32" spans="1:4" ht="18" x14ac:dyDescent="0.25">
      <c r="A632" s="19" t="str">
        <f>IF(D632&lt;&gt;" ",'База данных_основная'!#REF!," ")</f>
        <v xml:space="preserve"> </v>
      </c>
      <c r="B632" s="19" t="str">
        <f t="array" ref="B6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32" s="19" t="str">
        <f t="array" ref="C6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32" s="19" t="str">
        <f t="array" ref="D6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33" spans="1:4" ht="18" x14ac:dyDescent="0.25">
      <c r="A633" s="19" t="str">
        <f>IF(D633&lt;&gt;" ",'База данных_основная'!#REF!," ")</f>
        <v xml:space="preserve"> </v>
      </c>
      <c r="B633" s="19" t="str">
        <f t="array" ref="B6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33" s="19" t="str">
        <f t="array" ref="C6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33" s="19" t="str">
        <f t="array" ref="D6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34" spans="1:4" ht="18" x14ac:dyDescent="0.25">
      <c r="A634" s="19" t="str">
        <f>IF(D634&lt;&gt;" ",'База данных_основная'!#REF!," ")</f>
        <v xml:space="preserve"> </v>
      </c>
      <c r="B634" s="19" t="str">
        <f t="array" ref="B6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34" s="19" t="str">
        <f t="array" ref="C6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34" s="19" t="str">
        <f t="array" ref="D6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35" spans="1:4" ht="18" x14ac:dyDescent="0.25">
      <c r="A635" s="19" t="str">
        <f>IF(D635&lt;&gt;" ",'База данных_основная'!#REF!," ")</f>
        <v xml:space="preserve"> </v>
      </c>
      <c r="B635" s="19" t="str">
        <f t="array" ref="B6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35" s="19" t="str">
        <f t="array" ref="C6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35" s="19" t="str">
        <f t="array" ref="D6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36" spans="1:4" ht="18" x14ac:dyDescent="0.25">
      <c r="A636" s="19" t="str">
        <f>IF(D636&lt;&gt;" ",'База данных_основная'!#REF!," ")</f>
        <v xml:space="preserve"> </v>
      </c>
      <c r="B636" s="19" t="str">
        <f t="array" ref="B6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36" s="19" t="str">
        <f t="array" ref="C6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36" s="19" t="str">
        <f t="array" ref="D6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37" spans="1:4" ht="18" x14ac:dyDescent="0.25">
      <c r="A637" s="19" t="str">
        <f>IF(D637&lt;&gt;" ",'База данных_основная'!#REF!," ")</f>
        <v xml:space="preserve"> </v>
      </c>
      <c r="B637" s="19" t="str">
        <f t="array" ref="B6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37" s="19" t="str">
        <f t="array" ref="C6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37" s="19" t="str">
        <f t="array" ref="D6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38" spans="1:4" ht="18" x14ac:dyDescent="0.25">
      <c r="A638" s="19" t="str">
        <f>IF(D638&lt;&gt;" ",'База данных_основная'!#REF!," ")</f>
        <v xml:space="preserve"> </v>
      </c>
      <c r="B638" s="19" t="str">
        <f t="array" ref="B6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38" s="19" t="str">
        <f t="array" ref="C6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38" s="19" t="str">
        <f t="array" ref="D6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39" spans="1:4" ht="18" x14ac:dyDescent="0.25">
      <c r="A639" s="19" t="str">
        <f>IF(D639&lt;&gt;" ",'База данных_основная'!#REF!," ")</f>
        <v xml:space="preserve"> </v>
      </c>
      <c r="B639" s="19" t="str">
        <f t="array" ref="B6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39" s="19" t="str">
        <f t="array" ref="C6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39" s="19" t="str">
        <f t="array" ref="D6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40" spans="1:4" ht="18" x14ac:dyDescent="0.25">
      <c r="A640" s="19" t="str">
        <f>IF(D640&lt;&gt;" ",'База данных_основная'!#REF!," ")</f>
        <v xml:space="preserve"> </v>
      </c>
      <c r="B640" s="19" t="str">
        <f t="array" ref="B6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40" s="19" t="str">
        <f t="array" ref="C6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40" s="19" t="str">
        <f t="array" ref="D6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41" spans="1:4" ht="18" x14ac:dyDescent="0.25">
      <c r="A641" s="19" t="str">
        <f>IF(D641&lt;&gt;" ",'База данных_основная'!#REF!," ")</f>
        <v xml:space="preserve"> </v>
      </c>
      <c r="B641" s="19" t="str">
        <f t="array" ref="B6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41" s="19" t="str">
        <f t="array" ref="C6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41" s="19" t="str">
        <f t="array" ref="D6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42" spans="1:4" ht="18" x14ac:dyDescent="0.25">
      <c r="A642" s="19" t="str">
        <f>IF(D642&lt;&gt;" ",'База данных_основная'!#REF!," ")</f>
        <v xml:space="preserve"> </v>
      </c>
      <c r="B642" s="19" t="str">
        <f t="array" ref="B6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42" s="19" t="str">
        <f t="array" ref="C6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42" s="19" t="str">
        <f t="array" ref="D6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43" spans="1:4" ht="18" x14ac:dyDescent="0.25">
      <c r="A643" s="19" t="str">
        <f>IF(D643&lt;&gt;" ",'База данных_основная'!#REF!," ")</f>
        <v xml:space="preserve"> </v>
      </c>
      <c r="B643" s="19" t="str">
        <f t="array" ref="B6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43" s="19" t="str">
        <f t="array" ref="C6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43" s="19" t="str">
        <f t="array" ref="D6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44" spans="1:4" ht="18" x14ac:dyDescent="0.25">
      <c r="A644" s="19" t="str">
        <f>IF(D644&lt;&gt;" ",'База данных_основная'!#REF!," ")</f>
        <v xml:space="preserve"> </v>
      </c>
      <c r="B644" s="19" t="str">
        <f t="array" ref="B6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44" s="19" t="str">
        <f t="array" ref="C6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44" s="19" t="str">
        <f t="array" ref="D6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45" spans="1:4" ht="18" x14ac:dyDescent="0.25">
      <c r="A645" s="19" t="str">
        <f>IF(D645&lt;&gt;" ",'База данных_основная'!#REF!," ")</f>
        <v xml:space="preserve"> </v>
      </c>
      <c r="B645" s="19" t="str">
        <f t="array" ref="B6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45" s="19" t="str">
        <f t="array" ref="C6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45" s="19" t="str">
        <f t="array" ref="D6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46" spans="1:4" ht="18" x14ac:dyDescent="0.25">
      <c r="A646" s="19" t="str">
        <f>IF(D646&lt;&gt;" ",'База данных_основная'!#REF!," ")</f>
        <v xml:space="preserve"> </v>
      </c>
      <c r="B646" s="19" t="str">
        <f t="array" ref="B6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46" s="19" t="str">
        <f t="array" ref="C6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46" s="19" t="str">
        <f t="array" ref="D6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47" spans="1:4" ht="18" x14ac:dyDescent="0.25">
      <c r="A647" s="19" t="str">
        <f>IF(D647&lt;&gt;" ",'База данных_основная'!#REF!," ")</f>
        <v xml:space="preserve"> </v>
      </c>
      <c r="B647" s="19" t="str">
        <f t="array" ref="B6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47" s="19" t="str">
        <f t="array" ref="C6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47" s="19" t="str">
        <f t="array" ref="D6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48" spans="1:4" ht="18" x14ac:dyDescent="0.25">
      <c r="A648" s="19" t="str">
        <f>IF(D648&lt;&gt;" ",'База данных_основная'!#REF!," ")</f>
        <v xml:space="preserve"> </v>
      </c>
      <c r="B648" s="19" t="str">
        <f t="array" ref="B6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48" s="19" t="str">
        <f t="array" ref="C6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48" s="19" t="str">
        <f t="array" ref="D6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49" spans="1:4" ht="18" x14ac:dyDescent="0.25">
      <c r="A649" s="19" t="str">
        <f>IF(D649&lt;&gt;" ",'База данных_основная'!#REF!," ")</f>
        <v xml:space="preserve"> </v>
      </c>
      <c r="B649" s="19" t="str">
        <f t="array" ref="B6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49" s="19" t="str">
        <f t="array" ref="C6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49" s="19" t="str">
        <f t="array" ref="D6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50" spans="1:4" ht="18" x14ac:dyDescent="0.25">
      <c r="A650" s="19" t="str">
        <f>IF(D650&lt;&gt;" ",'База данных_основная'!#REF!," ")</f>
        <v xml:space="preserve"> </v>
      </c>
      <c r="B650" s="19" t="str">
        <f t="array" ref="B6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50" s="19" t="str">
        <f t="array" ref="C6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50" s="19" t="str">
        <f t="array" ref="D6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51" spans="1:4" ht="18" x14ac:dyDescent="0.25">
      <c r="A651" s="19" t="str">
        <f>IF(D651&lt;&gt;" ",'База данных_основная'!#REF!," ")</f>
        <v xml:space="preserve"> </v>
      </c>
      <c r="B651" s="19" t="str">
        <f t="array" ref="B6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51" s="19" t="str">
        <f t="array" ref="C6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51" s="19" t="str">
        <f t="array" ref="D6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52" spans="1:4" ht="18" x14ac:dyDescent="0.25">
      <c r="A652" s="19" t="str">
        <f>IF(D652&lt;&gt;" ",'База данных_основная'!#REF!," ")</f>
        <v xml:space="preserve"> </v>
      </c>
      <c r="B652" s="19" t="str">
        <f t="array" ref="B6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52" s="19" t="str">
        <f t="array" ref="C6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52" s="19" t="str">
        <f t="array" ref="D6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53" spans="1:4" ht="18" x14ac:dyDescent="0.25">
      <c r="A653" s="19" t="str">
        <f>IF(D653&lt;&gt;" ",'База данных_основная'!#REF!," ")</f>
        <v xml:space="preserve"> </v>
      </c>
      <c r="B653" s="19" t="str">
        <f t="array" ref="B6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53" s="19" t="str">
        <f t="array" ref="C6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53" s="19" t="str">
        <f t="array" ref="D6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54" spans="1:4" ht="18" x14ac:dyDescent="0.25">
      <c r="A654" s="19" t="str">
        <f>IF(D654&lt;&gt;" ",'База данных_основная'!#REF!," ")</f>
        <v xml:space="preserve"> </v>
      </c>
      <c r="B654" s="19" t="str">
        <f t="array" ref="B6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54" s="19" t="str">
        <f t="array" ref="C6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54" s="19" t="str">
        <f t="array" ref="D6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55" spans="1:4" ht="18" x14ac:dyDescent="0.25">
      <c r="A655" s="19" t="str">
        <f>IF(D655&lt;&gt;" ",'База данных_основная'!#REF!," ")</f>
        <v xml:space="preserve"> </v>
      </c>
      <c r="B655" s="19" t="str">
        <f t="array" ref="B6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55" s="19" t="str">
        <f t="array" ref="C6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55" s="19" t="str">
        <f t="array" ref="D6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56" spans="1:4" ht="18" x14ac:dyDescent="0.25">
      <c r="A656" s="19" t="str">
        <f>IF(D656&lt;&gt;" ",'База данных_основная'!#REF!," ")</f>
        <v xml:space="preserve"> </v>
      </c>
      <c r="B656" s="19" t="str">
        <f t="array" ref="B6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56" s="19" t="str">
        <f t="array" ref="C6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56" s="19" t="str">
        <f t="array" ref="D6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57" spans="1:4" ht="18" x14ac:dyDescent="0.25">
      <c r="A657" s="19" t="str">
        <f>IF(D657&lt;&gt;" ",'База данных_основная'!#REF!," ")</f>
        <v xml:space="preserve"> </v>
      </c>
      <c r="B657" s="19" t="str">
        <f t="array" ref="B6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57" s="19" t="str">
        <f t="array" ref="C6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57" s="19" t="str">
        <f t="array" ref="D6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58" spans="1:4" ht="18" x14ac:dyDescent="0.25">
      <c r="A658" s="19" t="str">
        <f>IF(D658&lt;&gt;" ",'База данных_основная'!#REF!," ")</f>
        <v xml:space="preserve"> </v>
      </c>
      <c r="B658" s="19" t="str">
        <f t="array" ref="B6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58" s="19" t="str">
        <f t="array" ref="C6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58" s="19" t="str">
        <f t="array" ref="D6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59" spans="1:4" ht="18" x14ac:dyDescent="0.25">
      <c r="A659" s="19" t="str">
        <f>IF(D659&lt;&gt;" ",'База данных_основная'!#REF!," ")</f>
        <v xml:space="preserve"> </v>
      </c>
      <c r="B659" s="19" t="str">
        <f t="array" ref="B6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59" s="19" t="str">
        <f t="array" ref="C6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59" s="19" t="str">
        <f t="array" ref="D6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60" spans="1:4" ht="18" x14ac:dyDescent="0.25">
      <c r="A660" s="19" t="str">
        <f>IF(D660&lt;&gt;" ",'База данных_основная'!#REF!," ")</f>
        <v xml:space="preserve"> </v>
      </c>
      <c r="B660" s="19" t="str">
        <f t="array" ref="B6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60" s="19" t="str">
        <f t="array" ref="C6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60" s="19" t="str">
        <f t="array" ref="D6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61" spans="1:4" ht="18" x14ac:dyDescent="0.25">
      <c r="A661" s="19" t="str">
        <f>IF(D661&lt;&gt;" ",'База данных_основная'!#REF!," ")</f>
        <v xml:space="preserve"> </v>
      </c>
      <c r="B661" s="19" t="str">
        <f t="array" ref="B6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61" s="19" t="str">
        <f t="array" ref="C6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61" s="19" t="str">
        <f t="array" ref="D6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62" spans="1:4" ht="18" x14ac:dyDescent="0.25">
      <c r="A662" s="19" t="str">
        <f>IF(D662&lt;&gt;" ",'База данных_основная'!#REF!," ")</f>
        <v xml:space="preserve"> </v>
      </c>
      <c r="B662" s="19" t="str">
        <f t="array" ref="B6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62" s="19" t="str">
        <f t="array" ref="C6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62" s="19" t="str">
        <f t="array" ref="D6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63" spans="1:4" ht="18" x14ac:dyDescent="0.25">
      <c r="A663" s="19" t="str">
        <f>IF(D663&lt;&gt;" ",'База данных_основная'!#REF!," ")</f>
        <v xml:space="preserve"> </v>
      </c>
      <c r="B663" s="19" t="str">
        <f t="array" ref="B6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63" s="19" t="str">
        <f t="array" ref="C6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63" s="19" t="str">
        <f t="array" ref="D6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64" spans="1:4" ht="18" x14ac:dyDescent="0.25">
      <c r="A664" s="19" t="str">
        <f>IF(D664&lt;&gt;" ",'База данных_основная'!#REF!," ")</f>
        <v xml:space="preserve"> </v>
      </c>
      <c r="B664" s="19" t="str">
        <f t="array" ref="B6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64" s="19" t="str">
        <f t="array" ref="C6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64" s="19" t="str">
        <f t="array" ref="D6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65" spans="1:4" ht="18" x14ac:dyDescent="0.25">
      <c r="A665" s="19" t="str">
        <f>IF(D665&lt;&gt;" ",'База данных_основная'!#REF!," ")</f>
        <v xml:space="preserve"> </v>
      </c>
      <c r="B665" s="19" t="str">
        <f t="array" ref="B6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65" s="19" t="str">
        <f t="array" ref="C6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65" s="19" t="str">
        <f t="array" ref="D6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66" spans="1:4" ht="18" x14ac:dyDescent="0.25">
      <c r="A666" s="19" t="str">
        <f>IF(D666&lt;&gt;" ",'База данных_основная'!#REF!," ")</f>
        <v xml:space="preserve"> </v>
      </c>
      <c r="B666" s="19" t="str">
        <f t="array" ref="B6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66" s="19" t="str">
        <f t="array" ref="C6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66" s="19" t="str">
        <f t="array" ref="D6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67" spans="1:4" ht="18" x14ac:dyDescent="0.25">
      <c r="A667" s="19" t="str">
        <f>IF(D667&lt;&gt;" ",'База данных_основная'!#REF!," ")</f>
        <v xml:space="preserve"> </v>
      </c>
      <c r="B667" s="19" t="str">
        <f t="array" ref="B6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67" s="19" t="str">
        <f t="array" ref="C6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67" s="19" t="str">
        <f t="array" ref="D6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68" spans="1:4" ht="18" x14ac:dyDescent="0.25">
      <c r="A668" s="19" t="str">
        <f>IF(D668&lt;&gt;" ",'База данных_основная'!#REF!," ")</f>
        <v xml:space="preserve"> </v>
      </c>
      <c r="B668" s="19" t="str">
        <f t="array" ref="B6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68" s="19" t="str">
        <f t="array" ref="C6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68" s="19" t="str">
        <f t="array" ref="D6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69" spans="1:4" ht="18" x14ac:dyDescent="0.25">
      <c r="A669" s="19" t="str">
        <f>IF(D669&lt;&gt;" ",'База данных_основная'!#REF!," ")</f>
        <v xml:space="preserve"> </v>
      </c>
      <c r="B669" s="19" t="str">
        <f t="array" ref="B6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69" s="19" t="str">
        <f t="array" ref="C6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69" s="19" t="str">
        <f t="array" ref="D6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70" spans="1:4" ht="18" x14ac:dyDescent="0.25">
      <c r="A670" s="19" t="str">
        <f>IF(D670&lt;&gt;" ",'База данных_основная'!#REF!," ")</f>
        <v xml:space="preserve"> </v>
      </c>
      <c r="B670" s="19" t="str">
        <f t="array" ref="B6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70" s="19" t="str">
        <f t="array" ref="C6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70" s="19" t="str">
        <f t="array" ref="D6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71" spans="1:4" ht="18" x14ac:dyDescent="0.25">
      <c r="A671" s="19" t="str">
        <f>IF(D671&lt;&gt;" ",'База данных_основная'!#REF!," ")</f>
        <v xml:space="preserve"> </v>
      </c>
      <c r="B671" s="19" t="str">
        <f t="array" ref="B6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71" s="19" t="str">
        <f t="array" ref="C6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71" s="19" t="str">
        <f t="array" ref="D6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72" spans="1:4" ht="18" x14ac:dyDescent="0.25">
      <c r="A672" s="19" t="str">
        <f>IF(D672&lt;&gt;" ",'База данных_основная'!#REF!," ")</f>
        <v xml:space="preserve"> </v>
      </c>
      <c r="B672" s="19" t="str">
        <f t="array" ref="B6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72" s="19" t="str">
        <f t="array" ref="C6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72" s="19" t="str">
        <f t="array" ref="D6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73" spans="1:4" ht="18" x14ac:dyDescent="0.25">
      <c r="A673" s="19" t="str">
        <f>IF(D673&lt;&gt;" ",'База данных_основная'!#REF!," ")</f>
        <v xml:space="preserve"> </v>
      </c>
      <c r="B673" s="19" t="str">
        <f t="array" ref="B6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73" s="19" t="str">
        <f t="array" ref="C6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73" s="19" t="str">
        <f t="array" ref="D6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74" spans="1:4" ht="18" x14ac:dyDescent="0.25">
      <c r="A674" s="19" t="str">
        <f>IF(D674&lt;&gt;" ",'База данных_основная'!#REF!," ")</f>
        <v xml:space="preserve"> </v>
      </c>
      <c r="B674" s="19" t="str">
        <f t="array" ref="B6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74" s="19" t="str">
        <f t="array" ref="C6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74" s="19" t="str">
        <f t="array" ref="D6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75" spans="1:4" ht="18" x14ac:dyDescent="0.25">
      <c r="A675" s="19" t="str">
        <f>IF(D675&lt;&gt;" ",'База данных_основная'!#REF!," ")</f>
        <v xml:space="preserve"> </v>
      </c>
      <c r="B675" s="19" t="str">
        <f t="array" ref="B6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75" s="19" t="str">
        <f t="array" ref="C6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75" s="19" t="str">
        <f t="array" ref="D6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76" spans="1:4" ht="18" x14ac:dyDescent="0.25">
      <c r="A676" s="19" t="str">
        <f>IF(D676&lt;&gt;" ",'База данных_основная'!#REF!," ")</f>
        <v xml:space="preserve"> </v>
      </c>
      <c r="B676" s="19" t="str">
        <f t="array" ref="B6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76" s="19" t="str">
        <f t="array" ref="C6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76" s="19" t="str">
        <f t="array" ref="D6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77" spans="1:4" ht="18" x14ac:dyDescent="0.25">
      <c r="A677" s="19" t="str">
        <f>IF(D677&lt;&gt;" ",'База данных_основная'!#REF!," ")</f>
        <v xml:space="preserve"> </v>
      </c>
      <c r="B677" s="19" t="str">
        <f t="array" ref="B6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77" s="19" t="str">
        <f t="array" ref="C6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77" s="19" t="str">
        <f t="array" ref="D6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78" spans="1:4" ht="18" x14ac:dyDescent="0.25">
      <c r="A678" s="19" t="str">
        <f>IF(D678&lt;&gt;" ",'База данных_основная'!#REF!," ")</f>
        <v xml:space="preserve"> </v>
      </c>
      <c r="B678" s="19" t="str">
        <f t="array" ref="B6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78" s="19" t="str">
        <f t="array" ref="C6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78" s="19" t="str">
        <f t="array" ref="D6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79" spans="1:4" ht="18" x14ac:dyDescent="0.25">
      <c r="A679" s="19" t="str">
        <f>IF(D679&lt;&gt;" ",'База данных_основная'!#REF!," ")</f>
        <v xml:space="preserve"> </v>
      </c>
      <c r="B679" s="19" t="str">
        <f t="array" ref="B6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79" s="19" t="str">
        <f t="array" ref="C6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79" s="19" t="str">
        <f t="array" ref="D6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80" spans="1:4" ht="18" x14ac:dyDescent="0.25">
      <c r="A680" s="19" t="str">
        <f>IF(D680&lt;&gt;" ",'База данных_основная'!#REF!," ")</f>
        <v xml:space="preserve"> </v>
      </c>
      <c r="B680" s="19" t="str">
        <f t="array" ref="B6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80" s="19" t="str">
        <f t="array" ref="C6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80" s="19" t="str">
        <f t="array" ref="D6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81" spans="1:4" ht="18" x14ac:dyDescent="0.25">
      <c r="A681" s="19" t="str">
        <f>IF(D681&lt;&gt;" ",'База данных_основная'!#REF!," ")</f>
        <v xml:space="preserve"> </v>
      </c>
      <c r="B681" s="19" t="str">
        <f t="array" ref="B6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81" s="19" t="str">
        <f t="array" ref="C6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81" s="19" t="str">
        <f t="array" ref="D6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82" spans="1:4" ht="18" x14ac:dyDescent="0.25">
      <c r="A682" s="19" t="str">
        <f>IF(D682&lt;&gt;" ",'База данных_основная'!#REF!," ")</f>
        <v xml:space="preserve"> </v>
      </c>
      <c r="B682" s="19" t="str">
        <f t="array" ref="B6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82" s="19" t="str">
        <f t="array" ref="C6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82" s="19" t="str">
        <f t="array" ref="D6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83" spans="1:4" ht="18" x14ac:dyDescent="0.25">
      <c r="A683" s="19" t="str">
        <f>IF(D683&lt;&gt;" ",'База данных_основная'!#REF!," ")</f>
        <v xml:space="preserve"> </v>
      </c>
      <c r="B683" s="19" t="str">
        <f t="array" ref="B6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83" s="19" t="str">
        <f t="array" ref="C6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83" s="19" t="str">
        <f t="array" ref="D6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84" spans="1:4" ht="18" x14ac:dyDescent="0.25">
      <c r="A684" s="19" t="str">
        <f>IF(D684&lt;&gt;" ",'База данных_основная'!#REF!," ")</f>
        <v xml:space="preserve"> </v>
      </c>
      <c r="B684" s="19" t="str">
        <f t="array" ref="B6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84" s="19" t="str">
        <f t="array" ref="C6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84" s="19" t="str">
        <f t="array" ref="D6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85" spans="1:4" ht="18" x14ac:dyDescent="0.25">
      <c r="A685" s="19" t="str">
        <f>IF(D685&lt;&gt;" ",'База данных_основная'!#REF!," ")</f>
        <v xml:space="preserve"> </v>
      </c>
      <c r="B685" s="19" t="str">
        <f t="array" ref="B6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85" s="19" t="str">
        <f t="array" ref="C6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85" s="19" t="str">
        <f t="array" ref="D6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86" spans="1:4" ht="18" x14ac:dyDescent="0.25">
      <c r="A686" s="19" t="str">
        <f>IF(D686&lt;&gt;" ",'База данных_основная'!#REF!," ")</f>
        <v xml:space="preserve"> </v>
      </c>
      <c r="B686" s="19" t="str">
        <f t="array" ref="B6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86" s="19" t="str">
        <f t="array" ref="C6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86" s="19" t="str">
        <f t="array" ref="D6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87" spans="1:4" ht="18" x14ac:dyDescent="0.25">
      <c r="A687" s="19" t="str">
        <f>IF(D687&lt;&gt;" ",'База данных_основная'!#REF!," ")</f>
        <v xml:space="preserve"> </v>
      </c>
      <c r="B687" s="19" t="str">
        <f t="array" ref="B6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87" s="19" t="str">
        <f t="array" ref="C6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87" s="19" t="str">
        <f t="array" ref="D6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88" spans="1:4" ht="18" x14ac:dyDescent="0.25">
      <c r="A688" s="19" t="str">
        <f>IF(D688&lt;&gt;" ",'База данных_основная'!#REF!," ")</f>
        <v xml:space="preserve"> </v>
      </c>
      <c r="B688" s="19" t="str">
        <f t="array" ref="B6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88" s="19" t="str">
        <f t="array" ref="C6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88" s="19" t="str">
        <f t="array" ref="D6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89" spans="1:4" ht="18" x14ac:dyDescent="0.25">
      <c r="A689" s="19" t="str">
        <f>IF(D689&lt;&gt;" ",'База данных_основная'!#REF!," ")</f>
        <v xml:space="preserve"> </v>
      </c>
      <c r="B689" s="19" t="str">
        <f t="array" ref="B6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89" s="19" t="str">
        <f t="array" ref="C6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89" s="19" t="str">
        <f t="array" ref="D6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90" spans="1:4" ht="18" x14ac:dyDescent="0.25">
      <c r="A690" s="19" t="str">
        <f>IF(D690&lt;&gt;" ",'База данных_основная'!#REF!," ")</f>
        <v xml:space="preserve"> </v>
      </c>
      <c r="B690" s="19" t="str">
        <f t="array" ref="B6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90" s="19" t="str">
        <f t="array" ref="C6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90" s="19" t="str">
        <f t="array" ref="D6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91" spans="1:4" ht="18" x14ac:dyDescent="0.25">
      <c r="A691" s="19" t="str">
        <f>IF(D691&lt;&gt;" ",'База данных_основная'!#REF!," ")</f>
        <v xml:space="preserve"> </v>
      </c>
      <c r="B691" s="19" t="str">
        <f t="array" ref="B6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91" s="19" t="str">
        <f t="array" ref="C6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91" s="19" t="str">
        <f t="array" ref="D6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92" spans="1:4" ht="18" x14ac:dyDescent="0.25">
      <c r="A692" s="19" t="str">
        <f>IF(D692&lt;&gt;" ",'База данных_основная'!#REF!," ")</f>
        <v xml:space="preserve"> </v>
      </c>
      <c r="B692" s="19" t="str">
        <f t="array" ref="B6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92" s="19" t="str">
        <f t="array" ref="C6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92" s="19" t="str">
        <f t="array" ref="D6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93" spans="1:4" ht="18" x14ac:dyDescent="0.25">
      <c r="A693" s="19" t="str">
        <f>IF(D693&lt;&gt;" ",'База данных_основная'!#REF!," ")</f>
        <v xml:space="preserve"> </v>
      </c>
      <c r="B693" s="19" t="str">
        <f t="array" ref="B6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93" s="19" t="str">
        <f t="array" ref="C6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93" s="19" t="str">
        <f t="array" ref="D6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94" spans="1:4" ht="18" x14ac:dyDescent="0.25">
      <c r="A694" s="19" t="str">
        <f>IF(D694&lt;&gt;" ",'База данных_основная'!#REF!," ")</f>
        <v xml:space="preserve"> </v>
      </c>
      <c r="B694" s="19" t="str">
        <f t="array" ref="B6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94" s="19" t="str">
        <f t="array" ref="C6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94" s="19" t="str">
        <f t="array" ref="D6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95" spans="1:4" ht="18" x14ac:dyDescent="0.25">
      <c r="A695" s="19" t="str">
        <f>IF(D695&lt;&gt;" ",'База данных_основная'!#REF!," ")</f>
        <v xml:space="preserve"> </v>
      </c>
      <c r="B695" s="19" t="str">
        <f t="array" ref="B6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95" s="19" t="str">
        <f t="array" ref="C6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95" s="19" t="str">
        <f t="array" ref="D6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96" spans="1:4" ht="18" x14ac:dyDescent="0.25">
      <c r="A696" s="19" t="str">
        <f>IF(D696&lt;&gt;" ",'База данных_основная'!#REF!," ")</f>
        <v xml:space="preserve"> </v>
      </c>
      <c r="B696" s="19" t="str">
        <f t="array" ref="B6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96" s="19" t="str">
        <f t="array" ref="C6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96" s="19" t="str">
        <f t="array" ref="D6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97" spans="1:4" ht="18" x14ac:dyDescent="0.25">
      <c r="A697" s="19" t="str">
        <f>IF(D697&lt;&gt;" ",'База данных_основная'!#REF!," ")</f>
        <v xml:space="preserve"> </v>
      </c>
      <c r="B697" s="19" t="str">
        <f t="array" ref="B6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97" s="19" t="str">
        <f t="array" ref="C6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97" s="19" t="str">
        <f t="array" ref="D6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98" spans="1:4" ht="18" x14ac:dyDescent="0.25">
      <c r="A698" s="19" t="str">
        <f>IF(D698&lt;&gt;" ",'База данных_основная'!#REF!," ")</f>
        <v xml:space="preserve"> </v>
      </c>
      <c r="B698" s="19" t="str">
        <f t="array" ref="B6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98" s="19" t="str">
        <f t="array" ref="C6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98" s="19" t="str">
        <f t="array" ref="D6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699" spans="1:4" ht="18" x14ac:dyDescent="0.25">
      <c r="A699" s="19" t="str">
        <f>IF(D699&lt;&gt;" ",'База данных_основная'!#REF!," ")</f>
        <v xml:space="preserve"> </v>
      </c>
      <c r="B699" s="19" t="str">
        <f t="array" ref="B6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699" s="19" t="str">
        <f t="array" ref="C6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699" s="19" t="str">
        <f t="array" ref="D6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00" spans="1:4" ht="18" x14ac:dyDescent="0.25">
      <c r="A700" s="19" t="str">
        <f>IF(D700&lt;&gt;" ",'База данных_основная'!#REF!," ")</f>
        <v xml:space="preserve"> </v>
      </c>
      <c r="B700" s="19" t="str">
        <f t="array" ref="B7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00" s="19" t="str">
        <f t="array" ref="C7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00" s="19" t="str">
        <f t="array" ref="D7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01" spans="1:4" ht="18" x14ac:dyDescent="0.25">
      <c r="A701" s="19" t="str">
        <f>IF(D701&lt;&gt;" ",'База данных_основная'!#REF!," ")</f>
        <v xml:space="preserve"> </v>
      </c>
      <c r="B701" s="19" t="str">
        <f t="array" ref="B7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01" s="19" t="str">
        <f t="array" ref="C7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01" s="19" t="str">
        <f t="array" ref="D7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02" spans="1:4" ht="18" x14ac:dyDescent="0.25">
      <c r="A702" s="19" t="str">
        <f>IF(D702&lt;&gt;" ",'База данных_основная'!#REF!," ")</f>
        <v xml:space="preserve"> </v>
      </c>
      <c r="B702" s="19" t="str">
        <f t="array" ref="B7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02" s="19" t="str">
        <f t="array" ref="C7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02" s="19" t="str">
        <f t="array" ref="D7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03" spans="1:4" ht="18" x14ac:dyDescent="0.25">
      <c r="A703" s="19" t="str">
        <f>IF(D703&lt;&gt;" ",'База данных_основная'!#REF!," ")</f>
        <v xml:space="preserve"> </v>
      </c>
      <c r="B703" s="19" t="str">
        <f t="array" ref="B7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03" s="19" t="str">
        <f t="array" ref="C7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03" s="19" t="str">
        <f t="array" ref="D7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04" spans="1:4" ht="18" x14ac:dyDescent="0.25">
      <c r="A704" s="19" t="str">
        <f>IF(D704&lt;&gt;" ",'База данных_основная'!#REF!," ")</f>
        <v xml:space="preserve"> </v>
      </c>
      <c r="B704" s="19" t="str">
        <f t="array" ref="B7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04" s="19" t="str">
        <f t="array" ref="C7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04" s="19" t="str">
        <f t="array" ref="D7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05" spans="1:4" ht="18" x14ac:dyDescent="0.25">
      <c r="A705" s="19" t="str">
        <f>IF(D705&lt;&gt;" ",'База данных_основная'!#REF!," ")</f>
        <v xml:space="preserve"> </v>
      </c>
      <c r="B705" s="19" t="str">
        <f t="array" ref="B7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05" s="19" t="str">
        <f t="array" ref="C7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05" s="19" t="str">
        <f t="array" ref="D7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06" spans="1:4" ht="18" x14ac:dyDescent="0.25">
      <c r="A706" s="19" t="str">
        <f>IF(D706&lt;&gt;" ",'База данных_основная'!#REF!," ")</f>
        <v xml:space="preserve"> </v>
      </c>
      <c r="B706" s="19" t="str">
        <f t="array" ref="B7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06" s="19" t="str">
        <f t="array" ref="C7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06" s="19" t="str">
        <f t="array" ref="D7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07" spans="1:4" ht="18" x14ac:dyDescent="0.25">
      <c r="A707" s="19" t="str">
        <f>IF(D707&lt;&gt;" ",'База данных_основная'!#REF!," ")</f>
        <v xml:space="preserve"> </v>
      </c>
      <c r="B707" s="19" t="str">
        <f t="array" ref="B7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07" s="19" t="str">
        <f t="array" ref="C7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07" s="19" t="str">
        <f t="array" ref="D7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08" spans="1:4" ht="18" x14ac:dyDescent="0.25">
      <c r="A708" s="19" t="str">
        <f>IF(D708&lt;&gt;" ",'База данных_основная'!#REF!," ")</f>
        <v xml:space="preserve"> </v>
      </c>
      <c r="B708" s="19" t="str">
        <f t="array" ref="B7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08" s="19" t="str">
        <f t="array" ref="C7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08" s="19" t="str">
        <f t="array" ref="D7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09" spans="1:4" ht="18" x14ac:dyDescent="0.25">
      <c r="A709" s="19" t="str">
        <f>IF(D709&lt;&gt;" ",'База данных_основная'!#REF!," ")</f>
        <v xml:space="preserve"> </v>
      </c>
      <c r="B709" s="19" t="str">
        <f t="array" ref="B7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09" s="19" t="str">
        <f t="array" ref="C7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09" s="19" t="str">
        <f t="array" ref="D7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10" spans="1:4" ht="18" x14ac:dyDescent="0.25">
      <c r="A710" s="19" t="str">
        <f>IF(D710&lt;&gt;" ",'База данных_основная'!#REF!," ")</f>
        <v xml:space="preserve"> </v>
      </c>
      <c r="B710" s="19" t="str">
        <f t="array" ref="B7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10" s="19" t="str">
        <f t="array" ref="C7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10" s="19" t="str">
        <f t="array" ref="D7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11" spans="1:4" ht="18" x14ac:dyDescent="0.25">
      <c r="A711" s="19" t="str">
        <f>IF(D711&lt;&gt;" ",'База данных_основная'!#REF!," ")</f>
        <v xml:space="preserve"> </v>
      </c>
      <c r="B711" s="19" t="str">
        <f t="array" ref="B7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11" s="19" t="str">
        <f t="array" ref="C7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11" s="19" t="str">
        <f t="array" ref="D7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12" spans="1:4" ht="18" x14ac:dyDescent="0.25">
      <c r="A712" s="19" t="str">
        <f>IF(D712&lt;&gt;" ",'База данных_основная'!#REF!," ")</f>
        <v xml:space="preserve"> </v>
      </c>
      <c r="B712" s="19" t="str">
        <f t="array" ref="B7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12" s="19" t="str">
        <f t="array" ref="C7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12" s="19" t="str">
        <f t="array" ref="D7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13" spans="1:4" ht="18" x14ac:dyDescent="0.25">
      <c r="A713" s="19" t="str">
        <f>IF(D713&lt;&gt;" ",'База данных_основная'!#REF!," ")</f>
        <v xml:space="preserve"> </v>
      </c>
      <c r="B713" s="19" t="str">
        <f t="array" ref="B7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13" s="19" t="str">
        <f t="array" ref="C7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13" s="19" t="str">
        <f t="array" ref="D7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14" spans="1:4" ht="18" x14ac:dyDescent="0.25">
      <c r="A714" s="19" t="str">
        <f>IF(D714&lt;&gt;" ",'База данных_основная'!#REF!," ")</f>
        <v xml:space="preserve"> </v>
      </c>
      <c r="B714" s="19" t="str">
        <f t="array" ref="B7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14" s="19" t="str">
        <f t="array" ref="C7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14" s="19" t="str">
        <f t="array" ref="D7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15" spans="1:4" ht="18" x14ac:dyDescent="0.25">
      <c r="A715" s="19" t="str">
        <f>IF(D715&lt;&gt;" ",'База данных_основная'!#REF!," ")</f>
        <v xml:space="preserve"> </v>
      </c>
      <c r="B715" s="19" t="str">
        <f t="array" ref="B7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15" s="19" t="str">
        <f t="array" ref="C7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15" s="19" t="str">
        <f t="array" ref="D7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16" spans="1:4" ht="18" x14ac:dyDescent="0.25">
      <c r="A716" s="19" t="str">
        <f>IF(D716&lt;&gt;" ",'База данных_основная'!#REF!," ")</f>
        <v xml:space="preserve"> </v>
      </c>
      <c r="B716" s="19" t="str">
        <f t="array" ref="B7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16" s="19" t="str">
        <f t="array" ref="C7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16" s="19" t="str">
        <f t="array" ref="D7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17" spans="1:4" ht="18" x14ac:dyDescent="0.25">
      <c r="A717" s="19" t="str">
        <f>IF(D717&lt;&gt;" ",'База данных_основная'!#REF!," ")</f>
        <v xml:space="preserve"> </v>
      </c>
      <c r="B717" s="19" t="str">
        <f t="array" ref="B7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17" s="19" t="str">
        <f t="array" ref="C7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17" s="19" t="str">
        <f t="array" ref="D7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18" spans="1:4" ht="18" x14ac:dyDescent="0.25">
      <c r="A718" s="19" t="str">
        <f>IF(D718&lt;&gt;" ",'База данных_основная'!#REF!," ")</f>
        <v xml:space="preserve"> </v>
      </c>
      <c r="B718" s="19" t="str">
        <f t="array" ref="B7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18" s="19" t="str">
        <f t="array" ref="C7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18" s="19" t="str">
        <f t="array" ref="D7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19" spans="1:4" ht="18" x14ac:dyDescent="0.25">
      <c r="A719" s="19" t="str">
        <f>IF(D719&lt;&gt;" ",'База данных_основная'!#REF!," ")</f>
        <v xml:space="preserve"> </v>
      </c>
      <c r="B719" s="19" t="str">
        <f t="array" ref="B7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19" s="19" t="str">
        <f t="array" ref="C7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19" s="19" t="str">
        <f t="array" ref="D7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20" spans="1:4" ht="18" x14ac:dyDescent="0.25">
      <c r="A720" s="19" t="str">
        <f>IF(D720&lt;&gt;" ",'База данных_основная'!#REF!," ")</f>
        <v xml:space="preserve"> </v>
      </c>
      <c r="B720" s="19" t="str">
        <f t="array" ref="B7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20" s="19" t="str">
        <f t="array" ref="C7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20" s="19" t="str">
        <f t="array" ref="D7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21" spans="1:4" ht="18" x14ac:dyDescent="0.25">
      <c r="A721" s="19" t="str">
        <f>IF(D721&lt;&gt;" ",'База данных_основная'!#REF!," ")</f>
        <v xml:space="preserve"> </v>
      </c>
      <c r="B721" s="19" t="str">
        <f t="array" ref="B7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21" s="19" t="str">
        <f t="array" ref="C7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21" s="19" t="str">
        <f t="array" ref="D7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22" spans="1:4" ht="18" x14ac:dyDescent="0.25">
      <c r="A722" s="19" t="str">
        <f>IF(D722&lt;&gt;" ",'База данных_основная'!#REF!," ")</f>
        <v xml:space="preserve"> </v>
      </c>
      <c r="B722" s="19" t="str">
        <f t="array" ref="B7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22" s="19" t="str">
        <f t="array" ref="C7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22" s="19" t="str">
        <f t="array" ref="D7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23" spans="1:4" ht="18" x14ac:dyDescent="0.25">
      <c r="A723" s="19" t="str">
        <f>IF(D723&lt;&gt;" ",'База данных_основная'!#REF!," ")</f>
        <v xml:space="preserve"> </v>
      </c>
      <c r="B723" s="19" t="str">
        <f t="array" ref="B7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23" s="19" t="str">
        <f t="array" ref="C7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23" s="19" t="str">
        <f t="array" ref="D7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24" spans="1:4" ht="18" x14ac:dyDescent="0.25">
      <c r="A724" s="19" t="str">
        <f>IF(D724&lt;&gt;" ",'База данных_основная'!#REF!," ")</f>
        <v xml:space="preserve"> </v>
      </c>
      <c r="B724" s="19" t="str">
        <f t="array" ref="B7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24" s="19" t="str">
        <f t="array" ref="C7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24" s="19" t="str">
        <f t="array" ref="D7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25" spans="1:4" ht="18" x14ac:dyDescent="0.25">
      <c r="A725" s="19" t="str">
        <f>IF(D725&lt;&gt;" ",'База данных_основная'!#REF!," ")</f>
        <v xml:space="preserve"> </v>
      </c>
      <c r="B725" s="19" t="str">
        <f t="array" ref="B7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25" s="19" t="str">
        <f t="array" ref="C7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25" s="19" t="str">
        <f t="array" ref="D7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26" spans="1:4" ht="18" x14ac:dyDescent="0.25">
      <c r="A726" s="19" t="str">
        <f>IF(D726&lt;&gt;" ",'База данных_основная'!#REF!," ")</f>
        <v xml:space="preserve"> </v>
      </c>
      <c r="B726" s="19" t="str">
        <f t="array" ref="B7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26" s="19" t="str">
        <f t="array" ref="C7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26" s="19" t="str">
        <f t="array" ref="D7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27" spans="1:4" ht="18" x14ac:dyDescent="0.25">
      <c r="A727" s="19" t="str">
        <f>IF(D727&lt;&gt;" ",'База данных_основная'!#REF!," ")</f>
        <v xml:space="preserve"> </v>
      </c>
      <c r="B727" s="19" t="str">
        <f t="array" ref="B7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27" s="19" t="str">
        <f t="array" ref="C7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27" s="19" t="str">
        <f t="array" ref="D7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28" spans="1:4" ht="18" x14ac:dyDescent="0.25">
      <c r="A728" s="19" t="str">
        <f>IF(D728&lt;&gt;" ",'База данных_основная'!#REF!," ")</f>
        <v xml:space="preserve"> </v>
      </c>
      <c r="B728" s="19" t="str">
        <f t="array" ref="B7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28" s="19" t="str">
        <f t="array" ref="C7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28" s="19" t="str">
        <f t="array" ref="D7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29" spans="1:4" ht="18" x14ac:dyDescent="0.25">
      <c r="A729" s="19" t="str">
        <f>IF(D729&lt;&gt;" ",'База данных_основная'!#REF!," ")</f>
        <v xml:space="preserve"> </v>
      </c>
      <c r="B729" s="19" t="str">
        <f t="array" ref="B7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29" s="19" t="str">
        <f t="array" ref="C7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29" s="19" t="str">
        <f t="array" ref="D7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30" spans="1:4" ht="18" x14ac:dyDescent="0.25">
      <c r="A730" s="19" t="str">
        <f>IF(D730&lt;&gt;" ",'База данных_основная'!#REF!," ")</f>
        <v xml:space="preserve"> </v>
      </c>
      <c r="B730" s="19" t="str">
        <f t="array" ref="B7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30" s="19" t="str">
        <f t="array" ref="C7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30" s="19" t="str">
        <f t="array" ref="D7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31" spans="1:4" ht="18" x14ac:dyDescent="0.25">
      <c r="A731" s="19" t="str">
        <f>IF(D731&lt;&gt;" ",'База данных_основная'!#REF!," ")</f>
        <v xml:space="preserve"> </v>
      </c>
      <c r="B731" s="19" t="str">
        <f t="array" ref="B7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31" s="19" t="str">
        <f t="array" ref="C7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31" s="19" t="str">
        <f t="array" ref="D7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32" spans="1:4" ht="18" x14ac:dyDescent="0.25">
      <c r="A732" s="19" t="str">
        <f>IF(D732&lt;&gt;" ",'База данных_основная'!#REF!," ")</f>
        <v xml:space="preserve"> </v>
      </c>
      <c r="B732" s="19" t="str">
        <f t="array" ref="B7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32" s="19" t="str">
        <f t="array" ref="C7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32" s="19" t="str">
        <f t="array" ref="D7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33" spans="1:4" ht="18" x14ac:dyDescent="0.25">
      <c r="A733" s="19" t="str">
        <f>IF(D733&lt;&gt;" ",'База данных_основная'!#REF!," ")</f>
        <v xml:space="preserve"> </v>
      </c>
      <c r="B733" s="19" t="str">
        <f t="array" ref="B7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33" s="19" t="str">
        <f t="array" ref="C7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33" s="19" t="str">
        <f t="array" ref="D7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34" spans="1:4" ht="18" x14ac:dyDescent="0.25">
      <c r="A734" s="19" t="str">
        <f>IF(D734&lt;&gt;" ",'База данных_основная'!#REF!," ")</f>
        <v xml:space="preserve"> </v>
      </c>
      <c r="B734" s="19" t="str">
        <f t="array" ref="B7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34" s="19" t="str">
        <f t="array" ref="C7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34" s="19" t="str">
        <f t="array" ref="D7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35" spans="1:4" ht="18" x14ac:dyDescent="0.25">
      <c r="A735" s="19" t="str">
        <f>IF(D735&lt;&gt;" ",'База данных_основная'!#REF!," ")</f>
        <v xml:space="preserve"> </v>
      </c>
      <c r="B735" s="19" t="str">
        <f t="array" ref="B7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35" s="19" t="str">
        <f t="array" ref="C7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35" s="19" t="str">
        <f t="array" ref="D7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36" spans="1:4" ht="18" x14ac:dyDescent="0.25">
      <c r="A736" s="19" t="str">
        <f>IF(D736&lt;&gt;" ",'База данных_основная'!#REF!," ")</f>
        <v xml:space="preserve"> </v>
      </c>
      <c r="B736" s="19" t="str">
        <f t="array" ref="B7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36" s="19" t="str">
        <f t="array" ref="C7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36" s="19" t="str">
        <f t="array" ref="D7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37" spans="1:4" ht="18" x14ac:dyDescent="0.25">
      <c r="A737" s="19" t="str">
        <f>IF(D737&lt;&gt;" ",'База данных_основная'!#REF!," ")</f>
        <v xml:space="preserve"> </v>
      </c>
      <c r="B737" s="19" t="str">
        <f t="array" ref="B7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37" s="19" t="str">
        <f t="array" ref="C7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37" s="19" t="str">
        <f t="array" ref="D7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38" spans="1:4" ht="18" x14ac:dyDescent="0.25">
      <c r="A738" s="19" t="str">
        <f>IF(D738&lt;&gt;" ",'База данных_основная'!#REF!," ")</f>
        <v xml:space="preserve"> </v>
      </c>
      <c r="B738" s="19" t="str">
        <f t="array" ref="B7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38" s="19" t="str">
        <f t="array" ref="C7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38" s="19" t="str">
        <f t="array" ref="D7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39" spans="1:4" ht="18" x14ac:dyDescent="0.25">
      <c r="A739" s="19" t="str">
        <f>IF(D739&lt;&gt;" ",'База данных_основная'!#REF!," ")</f>
        <v xml:space="preserve"> </v>
      </c>
      <c r="B739" s="19" t="str">
        <f t="array" ref="B7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39" s="19" t="str">
        <f t="array" ref="C7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39" s="19" t="str">
        <f t="array" ref="D7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40" spans="1:4" ht="18" x14ac:dyDescent="0.25">
      <c r="A740" s="19" t="str">
        <f>IF(D740&lt;&gt;" ",'База данных_основная'!#REF!," ")</f>
        <v xml:space="preserve"> </v>
      </c>
      <c r="B740" s="19" t="str">
        <f t="array" ref="B7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40" s="19" t="str">
        <f t="array" ref="C7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40" s="19" t="str">
        <f t="array" ref="D7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41" spans="1:4" ht="18" x14ac:dyDescent="0.25">
      <c r="A741" s="19" t="str">
        <f>IF(D741&lt;&gt;" ",'База данных_основная'!#REF!," ")</f>
        <v xml:space="preserve"> </v>
      </c>
      <c r="B741" s="19" t="str">
        <f t="array" ref="B7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41" s="19" t="str">
        <f t="array" ref="C7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41" s="19" t="str">
        <f t="array" ref="D7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42" spans="1:4" ht="18" x14ac:dyDescent="0.25">
      <c r="A742" s="19" t="str">
        <f>IF(D742&lt;&gt;" ",'База данных_основная'!#REF!," ")</f>
        <v xml:space="preserve"> </v>
      </c>
      <c r="B742" s="19" t="str">
        <f t="array" ref="B7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42" s="19" t="str">
        <f t="array" ref="C7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42" s="19" t="str">
        <f t="array" ref="D7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43" spans="1:4" ht="18" x14ac:dyDescent="0.25">
      <c r="A743" s="19" t="str">
        <f>IF(D743&lt;&gt;" ",'База данных_основная'!#REF!," ")</f>
        <v xml:space="preserve"> </v>
      </c>
      <c r="B743" s="19" t="str">
        <f t="array" ref="B7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43" s="19" t="str">
        <f t="array" ref="C7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43" s="19" t="str">
        <f t="array" ref="D7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44" spans="1:4" ht="18" x14ac:dyDescent="0.25">
      <c r="A744" s="19" t="str">
        <f>IF(D744&lt;&gt;" ",'База данных_основная'!#REF!," ")</f>
        <v xml:space="preserve"> </v>
      </c>
      <c r="B744" s="19" t="str">
        <f t="array" ref="B7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44" s="19" t="str">
        <f t="array" ref="C7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44" s="19" t="str">
        <f t="array" ref="D7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45" spans="1:4" ht="18" x14ac:dyDescent="0.25">
      <c r="A745" s="19" t="str">
        <f>IF(D745&lt;&gt;" ",'База данных_основная'!#REF!," ")</f>
        <v xml:space="preserve"> </v>
      </c>
      <c r="B745" s="19" t="str">
        <f t="array" ref="B7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45" s="19" t="str">
        <f t="array" ref="C7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45" s="19" t="str">
        <f t="array" ref="D7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46" spans="1:4" ht="18" x14ac:dyDescent="0.25">
      <c r="A746" s="19" t="str">
        <f>IF(D746&lt;&gt;" ",'База данных_основная'!#REF!," ")</f>
        <v xml:space="preserve"> </v>
      </c>
      <c r="B746" s="19" t="str">
        <f t="array" ref="B7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46" s="19" t="str">
        <f t="array" ref="C7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46" s="19" t="str">
        <f t="array" ref="D7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47" spans="1:4" ht="18" x14ac:dyDescent="0.25">
      <c r="A747" s="19" t="str">
        <f>IF(D747&lt;&gt;" ",'База данных_основная'!#REF!," ")</f>
        <v xml:space="preserve"> </v>
      </c>
      <c r="B747" s="19" t="str">
        <f t="array" ref="B7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47" s="19" t="str">
        <f t="array" ref="C7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47" s="19" t="str">
        <f t="array" ref="D7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48" spans="1:4" ht="18" x14ac:dyDescent="0.25">
      <c r="A748" s="19" t="str">
        <f>IF(D748&lt;&gt;" ",'База данных_основная'!#REF!," ")</f>
        <v xml:space="preserve"> </v>
      </c>
      <c r="B748" s="19" t="str">
        <f t="array" ref="B7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48" s="19" t="str">
        <f t="array" ref="C7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48" s="19" t="str">
        <f t="array" ref="D7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49" spans="1:4" ht="18" x14ac:dyDescent="0.25">
      <c r="A749" s="19" t="str">
        <f>IF(D749&lt;&gt;" ",'База данных_основная'!#REF!," ")</f>
        <v xml:space="preserve"> </v>
      </c>
      <c r="B749" s="19" t="str">
        <f t="array" ref="B7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49" s="19" t="str">
        <f t="array" ref="C7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49" s="19" t="str">
        <f t="array" ref="D7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50" spans="1:4" ht="18" x14ac:dyDescent="0.25">
      <c r="A750" s="19" t="str">
        <f>IF(D750&lt;&gt;" ",'База данных_основная'!#REF!," ")</f>
        <v xml:space="preserve"> </v>
      </c>
      <c r="B750" s="19" t="str">
        <f t="array" ref="B7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50" s="19" t="str">
        <f t="array" ref="C7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50" s="19" t="str">
        <f t="array" ref="D7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51" spans="1:4" ht="18" x14ac:dyDescent="0.25">
      <c r="A751" s="19" t="str">
        <f>IF(D751&lt;&gt;" ",'База данных_основная'!#REF!," ")</f>
        <v xml:space="preserve"> </v>
      </c>
      <c r="B751" s="19" t="str">
        <f t="array" ref="B7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51" s="19" t="str">
        <f t="array" ref="C7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51" s="19" t="str">
        <f t="array" ref="D7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52" spans="1:4" ht="18" x14ac:dyDescent="0.25">
      <c r="A752" s="19" t="str">
        <f>IF(D752&lt;&gt;" ",'База данных_основная'!#REF!," ")</f>
        <v xml:space="preserve"> </v>
      </c>
      <c r="B752" s="19" t="str">
        <f t="array" ref="B7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52" s="19" t="str">
        <f t="array" ref="C7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52" s="19" t="str">
        <f t="array" ref="D7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53" spans="1:4" ht="18" x14ac:dyDescent="0.25">
      <c r="A753" s="19" t="str">
        <f>IF(D753&lt;&gt;" ",'База данных_основная'!#REF!," ")</f>
        <v xml:space="preserve"> </v>
      </c>
      <c r="B753" s="19" t="str">
        <f t="array" ref="B7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53" s="19" t="str">
        <f t="array" ref="C7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53" s="19" t="str">
        <f t="array" ref="D7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54" spans="1:4" ht="18" x14ac:dyDescent="0.25">
      <c r="A754" s="19" t="str">
        <f>IF(D754&lt;&gt;" ",'База данных_основная'!#REF!," ")</f>
        <v xml:space="preserve"> </v>
      </c>
      <c r="B754" s="19" t="str">
        <f t="array" ref="B7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54" s="19" t="str">
        <f t="array" ref="C7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54" s="19" t="str">
        <f t="array" ref="D7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55" spans="1:4" ht="18" x14ac:dyDescent="0.25">
      <c r="A755" s="19" t="str">
        <f>IF(D755&lt;&gt;" ",'База данных_основная'!#REF!," ")</f>
        <v xml:space="preserve"> </v>
      </c>
      <c r="B755" s="19" t="str">
        <f t="array" ref="B7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55" s="19" t="str">
        <f t="array" ref="C7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55" s="19" t="str">
        <f t="array" ref="D7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56" spans="1:4" ht="18" x14ac:dyDescent="0.25">
      <c r="A756" s="19" t="str">
        <f>IF(D756&lt;&gt;" ",'База данных_основная'!#REF!," ")</f>
        <v xml:space="preserve"> </v>
      </c>
      <c r="B756" s="19" t="str">
        <f t="array" ref="B7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56" s="19" t="str">
        <f t="array" ref="C7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56" s="19" t="str">
        <f t="array" ref="D7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57" spans="1:4" ht="18" x14ac:dyDescent="0.25">
      <c r="A757" s="19" t="str">
        <f>IF(D757&lt;&gt;" ",'База данных_основная'!#REF!," ")</f>
        <v xml:space="preserve"> </v>
      </c>
      <c r="B757" s="19" t="str">
        <f t="array" ref="B7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57" s="19" t="str">
        <f t="array" ref="C7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57" s="19" t="str">
        <f t="array" ref="D7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58" spans="1:4" ht="18" x14ac:dyDescent="0.25">
      <c r="A758" s="19" t="str">
        <f>IF(D758&lt;&gt;" ",'База данных_основная'!#REF!," ")</f>
        <v xml:space="preserve"> </v>
      </c>
      <c r="B758" s="19" t="str">
        <f t="array" ref="B7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58" s="19" t="str">
        <f t="array" ref="C7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58" s="19" t="str">
        <f t="array" ref="D7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59" spans="1:4" ht="18" x14ac:dyDescent="0.25">
      <c r="A759" s="19" t="str">
        <f>IF(D759&lt;&gt;" ",'База данных_основная'!#REF!," ")</f>
        <v xml:space="preserve"> </v>
      </c>
      <c r="B759" s="19" t="str">
        <f t="array" ref="B7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59" s="19" t="str">
        <f t="array" ref="C7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59" s="19" t="str">
        <f t="array" ref="D7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60" spans="1:4" ht="18" x14ac:dyDescent="0.25">
      <c r="A760" s="19" t="str">
        <f>IF(D760&lt;&gt;" ",'База данных_основная'!#REF!," ")</f>
        <v xml:space="preserve"> </v>
      </c>
      <c r="B760" s="19" t="str">
        <f t="array" ref="B7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60" s="19" t="str">
        <f t="array" ref="C7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60" s="19" t="str">
        <f t="array" ref="D7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61" spans="1:4" ht="18" x14ac:dyDescent="0.25">
      <c r="A761" s="19" t="str">
        <f>IF(D761&lt;&gt;" ",'База данных_основная'!#REF!," ")</f>
        <v xml:space="preserve"> </v>
      </c>
      <c r="B761" s="19" t="str">
        <f t="array" ref="B7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61" s="19" t="str">
        <f t="array" ref="C7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61" s="19" t="str">
        <f t="array" ref="D7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62" spans="1:4" ht="18" x14ac:dyDescent="0.25">
      <c r="A762" s="19" t="str">
        <f>IF(D762&lt;&gt;" ",'База данных_основная'!#REF!," ")</f>
        <v xml:space="preserve"> </v>
      </c>
      <c r="B762" s="19" t="str">
        <f t="array" ref="B7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62" s="19" t="str">
        <f t="array" ref="C7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62" s="19" t="str">
        <f t="array" ref="D7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63" spans="1:4" ht="18" x14ac:dyDescent="0.25">
      <c r="A763" s="19" t="str">
        <f>IF(D763&lt;&gt;" ",'База данных_основная'!#REF!," ")</f>
        <v xml:space="preserve"> </v>
      </c>
      <c r="B763" s="19" t="str">
        <f t="array" ref="B7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63" s="19" t="str">
        <f t="array" ref="C7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63" s="19" t="str">
        <f t="array" ref="D7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64" spans="1:4" ht="18" x14ac:dyDescent="0.25">
      <c r="A764" s="19" t="str">
        <f>IF(D764&lt;&gt;" ",'База данных_основная'!#REF!," ")</f>
        <v xml:space="preserve"> </v>
      </c>
      <c r="B764" s="19" t="str">
        <f t="array" ref="B7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64" s="19" t="str">
        <f t="array" ref="C7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64" s="19" t="str">
        <f t="array" ref="D7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65" spans="1:4" ht="18" x14ac:dyDescent="0.25">
      <c r="A765" s="19" t="str">
        <f>IF(D765&lt;&gt;" ",'База данных_основная'!#REF!," ")</f>
        <v xml:space="preserve"> </v>
      </c>
      <c r="B765" s="19" t="str">
        <f t="array" ref="B7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65" s="19" t="str">
        <f t="array" ref="C7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65" s="19" t="str">
        <f t="array" ref="D7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66" spans="1:4" ht="18" x14ac:dyDescent="0.25">
      <c r="A766" s="19" t="str">
        <f>IF(D766&lt;&gt;" ",'База данных_основная'!#REF!," ")</f>
        <v xml:space="preserve"> </v>
      </c>
      <c r="B766" s="19" t="str">
        <f t="array" ref="B7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66" s="19" t="str">
        <f t="array" ref="C7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66" s="19" t="str">
        <f t="array" ref="D7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67" spans="1:4" ht="18" x14ac:dyDescent="0.25">
      <c r="A767" s="19" t="str">
        <f>IF(D767&lt;&gt;" ",'База данных_основная'!#REF!," ")</f>
        <v xml:space="preserve"> </v>
      </c>
      <c r="B767" s="19" t="str">
        <f t="array" ref="B7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67" s="19" t="str">
        <f t="array" ref="C7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67" s="19" t="str">
        <f t="array" ref="D7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68" spans="1:4" ht="18" x14ac:dyDescent="0.25">
      <c r="A768" s="19" t="str">
        <f>IF(D768&lt;&gt;" ",'База данных_основная'!#REF!," ")</f>
        <v xml:space="preserve"> </v>
      </c>
      <c r="B768" s="19" t="str">
        <f t="array" ref="B7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68" s="19" t="str">
        <f t="array" ref="C7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68" s="19" t="str">
        <f t="array" ref="D7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69" spans="1:4" ht="18" x14ac:dyDescent="0.25">
      <c r="A769" s="19" t="str">
        <f>IF(D769&lt;&gt;" ",'База данных_основная'!#REF!," ")</f>
        <v xml:space="preserve"> </v>
      </c>
      <c r="B769" s="19" t="str">
        <f t="array" ref="B7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69" s="19" t="str">
        <f t="array" ref="C7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69" s="19" t="str">
        <f t="array" ref="D7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70" spans="1:4" ht="18" x14ac:dyDescent="0.25">
      <c r="A770" s="19" t="str">
        <f>IF(D770&lt;&gt;" ",'База данных_основная'!#REF!," ")</f>
        <v xml:space="preserve"> </v>
      </c>
      <c r="B770" s="19" t="str">
        <f t="array" ref="B7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70" s="19" t="str">
        <f t="array" ref="C7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70" s="19" t="str">
        <f t="array" ref="D7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71" spans="1:4" ht="18" x14ac:dyDescent="0.25">
      <c r="A771" s="19" t="str">
        <f>IF(D771&lt;&gt;" ",'База данных_основная'!#REF!," ")</f>
        <v xml:space="preserve"> </v>
      </c>
      <c r="B771" s="19" t="str">
        <f t="array" ref="B7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71" s="19" t="str">
        <f t="array" ref="C7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71" s="19" t="str">
        <f t="array" ref="D7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72" spans="1:4" ht="18" x14ac:dyDescent="0.25">
      <c r="A772" s="19" t="str">
        <f>IF(D772&lt;&gt;" ",'База данных_основная'!#REF!," ")</f>
        <v xml:space="preserve"> </v>
      </c>
      <c r="B772" s="19" t="str">
        <f t="array" ref="B7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72" s="19" t="str">
        <f t="array" ref="C7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72" s="19" t="str">
        <f t="array" ref="D7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73" spans="1:4" ht="18" x14ac:dyDescent="0.25">
      <c r="A773" s="19" t="str">
        <f>IF(D773&lt;&gt;" ",'База данных_основная'!#REF!," ")</f>
        <v xml:space="preserve"> </v>
      </c>
      <c r="B773" s="19" t="str">
        <f t="array" ref="B7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73" s="19" t="str">
        <f t="array" ref="C7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73" s="19" t="str">
        <f t="array" ref="D7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74" spans="1:4" ht="18" x14ac:dyDescent="0.25">
      <c r="A774" s="19" t="str">
        <f>IF(D774&lt;&gt;" ",'База данных_основная'!#REF!," ")</f>
        <v xml:space="preserve"> </v>
      </c>
      <c r="B774" s="19" t="str">
        <f t="array" ref="B7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74" s="19" t="str">
        <f t="array" ref="C7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74" s="19" t="str">
        <f t="array" ref="D7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75" spans="1:4" ht="18" x14ac:dyDescent="0.25">
      <c r="A775" s="19" t="str">
        <f>IF(D775&lt;&gt;" ",'База данных_основная'!#REF!," ")</f>
        <v xml:space="preserve"> </v>
      </c>
      <c r="B775" s="19" t="str">
        <f t="array" ref="B7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75" s="19" t="str">
        <f t="array" ref="C7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75" s="19" t="str">
        <f t="array" ref="D7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76" spans="1:4" ht="18" x14ac:dyDescent="0.25">
      <c r="A776" s="19" t="str">
        <f>IF(D776&lt;&gt;" ",'База данных_основная'!#REF!," ")</f>
        <v xml:space="preserve"> </v>
      </c>
      <c r="B776" s="19" t="str">
        <f t="array" ref="B7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76" s="19" t="str">
        <f t="array" ref="C7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76" s="19" t="str">
        <f t="array" ref="D7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77" spans="1:4" ht="18" x14ac:dyDescent="0.25">
      <c r="A777" s="19" t="str">
        <f>IF(D777&lt;&gt;" ",'База данных_основная'!#REF!," ")</f>
        <v xml:space="preserve"> </v>
      </c>
      <c r="B777" s="19" t="str">
        <f t="array" ref="B7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77" s="19" t="str">
        <f t="array" ref="C7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77" s="19" t="str">
        <f t="array" ref="D7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78" spans="1:4" ht="18" x14ac:dyDescent="0.25">
      <c r="A778" s="19" t="str">
        <f>IF(D778&lt;&gt;" ",'База данных_основная'!#REF!," ")</f>
        <v xml:space="preserve"> </v>
      </c>
      <c r="B778" s="19" t="str">
        <f t="array" ref="B7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78" s="19" t="str">
        <f t="array" ref="C7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78" s="19" t="str">
        <f t="array" ref="D7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79" spans="1:4" ht="18" x14ac:dyDescent="0.25">
      <c r="A779" s="19" t="str">
        <f>IF(D779&lt;&gt;" ",'База данных_основная'!#REF!," ")</f>
        <v xml:space="preserve"> </v>
      </c>
      <c r="B779" s="19" t="str">
        <f t="array" ref="B7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79" s="19" t="str">
        <f t="array" ref="C7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79" s="19" t="str">
        <f t="array" ref="D7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80" spans="1:4" ht="18" x14ac:dyDescent="0.25">
      <c r="A780" s="19" t="str">
        <f>IF(D780&lt;&gt;" ",'База данных_основная'!#REF!," ")</f>
        <v xml:space="preserve"> </v>
      </c>
      <c r="B780" s="19" t="str">
        <f t="array" ref="B7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80" s="19" t="str">
        <f t="array" ref="C7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80" s="19" t="str">
        <f t="array" ref="D7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81" spans="1:4" ht="18" x14ac:dyDescent="0.25">
      <c r="A781" s="19" t="str">
        <f>IF(D781&lt;&gt;" ",'База данных_основная'!#REF!," ")</f>
        <v xml:space="preserve"> </v>
      </c>
      <c r="B781" s="19" t="str">
        <f t="array" ref="B7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81" s="19" t="str">
        <f t="array" ref="C7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81" s="19" t="str">
        <f t="array" ref="D7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82" spans="1:4" ht="18" x14ac:dyDescent="0.25">
      <c r="A782" s="19" t="str">
        <f>IF(D782&lt;&gt;" ",'База данных_основная'!#REF!," ")</f>
        <v xml:space="preserve"> </v>
      </c>
      <c r="B782" s="19" t="str">
        <f t="array" ref="B7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82" s="19" t="str">
        <f t="array" ref="C7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82" s="19" t="str">
        <f t="array" ref="D7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83" spans="1:4" ht="18" x14ac:dyDescent="0.25">
      <c r="A783" s="19" t="str">
        <f>IF(D783&lt;&gt;" ",'База данных_основная'!#REF!," ")</f>
        <v xml:space="preserve"> </v>
      </c>
      <c r="B783" s="19" t="str">
        <f t="array" ref="B7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83" s="19" t="str">
        <f t="array" ref="C7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83" s="19" t="str">
        <f t="array" ref="D7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84" spans="1:4" ht="18" x14ac:dyDescent="0.25">
      <c r="A784" s="19" t="str">
        <f>IF(D784&lt;&gt;" ",'База данных_основная'!#REF!," ")</f>
        <v xml:space="preserve"> </v>
      </c>
      <c r="B784" s="19" t="str">
        <f t="array" ref="B7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84" s="19" t="str">
        <f t="array" ref="C7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84" s="19" t="str">
        <f t="array" ref="D7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85" spans="1:4" ht="18" x14ac:dyDescent="0.25">
      <c r="A785" s="19" t="str">
        <f>IF(D785&lt;&gt;" ",'База данных_основная'!#REF!," ")</f>
        <v xml:space="preserve"> </v>
      </c>
      <c r="B785" s="19" t="str">
        <f t="array" ref="B7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85" s="19" t="str">
        <f t="array" ref="C7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85" s="19" t="str">
        <f t="array" ref="D7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86" spans="1:4" ht="18" x14ac:dyDescent="0.25">
      <c r="A786" s="19" t="str">
        <f>IF(D786&lt;&gt;" ",'База данных_основная'!#REF!," ")</f>
        <v xml:space="preserve"> </v>
      </c>
      <c r="B786" s="19" t="str">
        <f t="array" ref="B7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86" s="19" t="str">
        <f t="array" ref="C7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86" s="19" t="str">
        <f t="array" ref="D7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87" spans="1:4" ht="18" x14ac:dyDescent="0.25">
      <c r="A787" s="19" t="str">
        <f>IF(D787&lt;&gt;" ",'База данных_основная'!#REF!," ")</f>
        <v xml:space="preserve"> </v>
      </c>
      <c r="B787" s="19" t="str">
        <f t="array" ref="B7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87" s="19" t="str">
        <f t="array" ref="C7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87" s="19" t="str">
        <f t="array" ref="D7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88" spans="1:4" ht="18" x14ac:dyDescent="0.25">
      <c r="A788" s="19" t="str">
        <f>IF(D788&lt;&gt;" ",'База данных_основная'!#REF!," ")</f>
        <v xml:space="preserve"> </v>
      </c>
      <c r="B788" s="19" t="str">
        <f t="array" ref="B7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88" s="19" t="str">
        <f t="array" ref="C7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88" s="19" t="str">
        <f t="array" ref="D7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89" spans="1:4" ht="18" x14ac:dyDescent="0.25">
      <c r="A789" s="19" t="str">
        <f>IF(D789&lt;&gt;" ",'База данных_основная'!#REF!," ")</f>
        <v xml:space="preserve"> </v>
      </c>
      <c r="B789" s="19" t="str">
        <f t="array" ref="B7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89" s="19" t="str">
        <f t="array" ref="C7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89" s="19" t="str">
        <f t="array" ref="D7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90" spans="1:4" ht="18" x14ac:dyDescent="0.25">
      <c r="A790" s="19" t="str">
        <f>IF(D790&lt;&gt;" ",'База данных_основная'!#REF!," ")</f>
        <v xml:space="preserve"> </v>
      </c>
      <c r="B790" s="19" t="str">
        <f t="array" ref="B7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90" s="19" t="str">
        <f t="array" ref="C7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90" s="19" t="str">
        <f t="array" ref="D7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91" spans="1:4" ht="18" x14ac:dyDescent="0.25">
      <c r="A791" s="19" t="str">
        <f>IF(D791&lt;&gt;" ",'База данных_основная'!#REF!," ")</f>
        <v xml:space="preserve"> </v>
      </c>
      <c r="B791" s="19" t="str">
        <f t="array" ref="B7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91" s="19" t="str">
        <f t="array" ref="C7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91" s="19" t="str">
        <f t="array" ref="D7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92" spans="1:4" ht="18" x14ac:dyDescent="0.25">
      <c r="A792" s="19" t="str">
        <f>IF(D792&lt;&gt;" ",'База данных_основная'!#REF!," ")</f>
        <v xml:space="preserve"> </v>
      </c>
      <c r="B792" s="19" t="str">
        <f t="array" ref="B7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92" s="19" t="str">
        <f t="array" ref="C7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92" s="19" t="str">
        <f t="array" ref="D7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93" spans="1:4" ht="18" x14ac:dyDescent="0.25">
      <c r="A793" s="19" t="str">
        <f>IF(D793&lt;&gt;" ",'База данных_основная'!#REF!," ")</f>
        <v xml:space="preserve"> </v>
      </c>
      <c r="B793" s="19" t="str">
        <f t="array" ref="B7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93" s="19" t="str">
        <f t="array" ref="C7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93" s="19" t="str">
        <f t="array" ref="D7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94" spans="1:4" ht="18" x14ac:dyDescent="0.25">
      <c r="A794" s="19" t="str">
        <f>IF(D794&lt;&gt;" ",'База данных_основная'!#REF!," ")</f>
        <v xml:space="preserve"> </v>
      </c>
      <c r="B794" s="19" t="str">
        <f t="array" ref="B7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94" s="19" t="str">
        <f t="array" ref="C7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94" s="19" t="str">
        <f t="array" ref="D7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95" spans="1:4" ht="18" x14ac:dyDescent="0.25">
      <c r="A795" s="19" t="str">
        <f>IF(D795&lt;&gt;" ",'База данных_основная'!#REF!," ")</f>
        <v xml:space="preserve"> </v>
      </c>
      <c r="B795" s="19" t="str">
        <f t="array" ref="B7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95" s="19" t="str">
        <f t="array" ref="C7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95" s="19" t="str">
        <f t="array" ref="D7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96" spans="1:4" ht="18" x14ac:dyDescent="0.25">
      <c r="A796" s="19" t="str">
        <f>IF(D796&lt;&gt;" ",'База данных_основная'!#REF!," ")</f>
        <v xml:space="preserve"> </v>
      </c>
      <c r="B796" s="19" t="str">
        <f t="array" ref="B7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96" s="19" t="str">
        <f t="array" ref="C7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96" s="19" t="str">
        <f t="array" ref="D7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97" spans="1:4" ht="18" x14ac:dyDescent="0.25">
      <c r="A797" s="19" t="str">
        <f>IF(D797&lt;&gt;" ",'База данных_основная'!#REF!," ")</f>
        <v xml:space="preserve"> </v>
      </c>
      <c r="B797" s="19" t="str">
        <f t="array" ref="B7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97" s="19" t="str">
        <f t="array" ref="C7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97" s="19" t="str">
        <f t="array" ref="D7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98" spans="1:4" ht="18" x14ac:dyDescent="0.25">
      <c r="A798" s="19" t="str">
        <f>IF(D798&lt;&gt;" ",'База данных_основная'!#REF!," ")</f>
        <v xml:space="preserve"> </v>
      </c>
      <c r="B798" s="19" t="str">
        <f t="array" ref="B7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98" s="19" t="str">
        <f t="array" ref="C7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98" s="19" t="str">
        <f t="array" ref="D7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799" spans="1:4" ht="18" x14ac:dyDescent="0.25">
      <c r="A799" s="19" t="str">
        <f>IF(D799&lt;&gt;" ",'База данных_основная'!#REF!," ")</f>
        <v xml:space="preserve"> </v>
      </c>
      <c r="B799" s="19" t="str">
        <f t="array" ref="B7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799" s="19" t="str">
        <f t="array" ref="C7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799" s="19" t="str">
        <f t="array" ref="D7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00" spans="1:4" ht="18" x14ac:dyDescent="0.25">
      <c r="A800" s="19" t="str">
        <f>IF(D800&lt;&gt;" ",'База данных_основная'!#REF!," ")</f>
        <v xml:space="preserve"> </v>
      </c>
      <c r="B800" s="19" t="str">
        <f t="array" ref="B8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00" s="19" t="str">
        <f t="array" ref="C8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00" s="19" t="str">
        <f t="array" ref="D8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01" spans="1:4" ht="18" x14ac:dyDescent="0.25">
      <c r="A801" s="19" t="str">
        <f>IF(D801&lt;&gt;" ",'База данных_основная'!#REF!," ")</f>
        <v xml:space="preserve"> </v>
      </c>
      <c r="B801" s="19" t="str">
        <f t="array" ref="B8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01" s="19" t="str">
        <f t="array" ref="C8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01" s="19" t="str">
        <f t="array" ref="D8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02" spans="1:4" ht="18" x14ac:dyDescent="0.25">
      <c r="A802" s="19" t="str">
        <f>IF(D802&lt;&gt;" ",'База данных_основная'!#REF!," ")</f>
        <v xml:space="preserve"> </v>
      </c>
      <c r="B802" s="19" t="str">
        <f t="array" ref="B8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02" s="19" t="str">
        <f t="array" ref="C8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02" s="19" t="str">
        <f t="array" ref="D8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03" spans="1:4" ht="18" x14ac:dyDescent="0.25">
      <c r="A803" s="19" t="str">
        <f>IF(D803&lt;&gt;" ",'База данных_основная'!#REF!," ")</f>
        <v xml:space="preserve"> </v>
      </c>
      <c r="B803" s="19" t="str">
        <f t="array" ref="B8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03" s="19" t="str">
        <f t="array" ref="C8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03" s="19" t="str">
        <f t="array" ref="D8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04" spans="1:4" ht="18" x14ac:dyDescent="0.25">
      <c r="A804" s="19" t="str">
        <f>IF(D804&lt;&gt;" ",'База данных_основная'!#REF!," ")</f>
        <v xml:space="preserve"> </v>
      </c>
      <c r="B804" s="19" t="str">
        <f t="array" ref="B8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04" s="19" t="str">
        <f t="array" ref="C8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04" s="19" t="str">
        <f t="array" ref="D8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05" spans="1:4" ht="18" x14ac:dyDescent="0.25">
      <c r="A805" s="19" t="str">
        <f>IF(D805&lt;&gt;" ",'База данных_основная'!#REF!," ")</f>
        <v xml:space="preserve"> </v>
      </c>
      <c r="B805" s="19" t="str">
        <f t="array" ref="B8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05" s="19" t="str">
        <f t="array" ref="C8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05" s="19" t="str">
        <f t="array" ref="D8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06" spans="1:4" ht="18" x14ac:dyDescent="0.25">
      <c r="A806" s="19" t="str">
        <f>IF(D806&lt;&gt;" ",'База данных_основная'!#REF!," ")</f>
        <v xml:space="preserve"> </v>
      </c>
      <c r="B806" s="19" t="str">
        <f t="array" ref="B8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06" s="19" t="str">
        <f t="array" ref="C8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06" s="19" t="str">
        <f t="array" ref="D8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07" spans="1:4" ht="18" x14ac:dyDescent="0.25">
      <c r="A807" s="19" t="str">
        <f>IF(D807&lt;&gt;" ",'База данных_основная'!#REF!," ")</f>
        <v xml:space="preserve"> </v>
      </c>
      <c r="B807" s="19" t="str">
        <f t="array" ref="B8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07" s="19" t="str">
        <f t="array" ref="C8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07" s="19" t="str">
        <f t="array" ref="D8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08" spans="1:4" ht="18" x14ac:dyDescent="0.25">
      <c r="A808" s="19" t="str">
        <f>IF(D808&lt;&gt;" ",'База данных_основная'!#REF!," ")</f>
        <v xml:space="preserve"> </v>
      </c>
      <c r="B808" s="19" t="str">
        <f t="array" ref="B8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08" s="19" t="str">
        <f t="array" ref="C8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08" s="19" t="str">
        <f t="array" ref="D8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09" spans="1:4" ht="18" x14ac:dyDescent="0.25">
      <c r="A809" s="19" t="str">
        <f>IF(D809&lt;&gt;" ",'База данных_основная'!#REF!," ")</f>
        <v xml:space="preserve"> </v>
      </c>
      <c r="B809" s="19" t="str">
        <f t="array" ref="B8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09" s="19" t="str">
        <f t="array" ref="C8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09" s="19" t="str">
        <f t="array" ref="D8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10" spans="1:4" ht="18" x14ac:dyDescent="0.25">
      <c r="A810" s="19" t="str">
        <f>IF(D810&lt;&gt;" ",'База данных_основная'!#REF!," ")</f>
        <v xml:space="preserve"> </v>
      </c>
      <c r="B810" s="19" t="str">
        <f t="array" ref="B8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10" s="19" t="str">
        <f t="array" ref="C8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10" s="19" t="str">
        <f t="array" ref="D8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11" spans="1:4" ht="18" x14ac:dyDescent="0.25">
      <c r="A811" s="19" t="str">
        <f>IF(D811&lt;&gt;" ",'База данных_основная'!#REF!," ")</f>
        <v xml:space="preserve"> </v>
      </c>
      <c r="B811" s="19" t="str">
        <f t="array" ref="B8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11" s="19" t="str">
        <f t="array" ref="C8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11" s="19" t="str">
        <f t="array" ref="D8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12" spans="1:4" ht="18" x14ac:dyDescent="0.25">
      <c r="A812" s="19" t="str">
        <f>IF(D812&lt;&gt;" ",'База данных_основная'!#REF!," ")</f>
        <v xml:space="preserve"> </v>
      </c>
      <c r="B812" s="19" t="str">
        <f t="array" ref="B8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12" s="19" t="str">
        <f t="array" ref="C8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12" s="19" t="str">
        <f t="array" ref="D8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13" spans="1:4" ht="18" x14ac:dyDescent="0.25">
      <c r="A813" s="19" t="str">
        <f>IF(D813&lt;&gt;" ",'База данных_основная'!#REF!," ")</f>
        <v xml:space="preserve"> </v>
      </c>
      <c r="B813" s="19" t="str">
        <f t="array" ref="B8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13" s="19" t="str">
        <f t="array" ref="C8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13" s="19" t="str">
        <f t="array" ref="D8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14" spans="1:4" ht="18" x14ac:dyDescent="0.25">
      <c r="A814" s="19" t="str">
        <f>IF(D814&lt;&gt;" ",'База данных_основная'!#REF!," ")</f>
        <v xml:space="preserve"> </v>
      </c>
      <c r="B814" s="19" t="str">
        <f t="array" ref="B8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14" s="19" t="str">
        <f t="array" ref="C8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14" s="19" t="str">
        <f t="array" ref="D8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15" spans="1:4" ht="18" x14ac:dyDescent="0.25">
      <c r="A815" s="19" t="str">
        <f>IF(D815&lt;&gt;" ",'База данных_основная'!#REF!," ")</f>
        <v xml:space="preserve"> </v>
      </c>
      <c r="B815" s="19" t="str">
        <f t="array" ref="B8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15" s="19" t="str">
        <f t="array" ref="C8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15" s="19" t="str">
        <f t="array" ref="D8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16" spans="1:4" ht="18" x14ac:dyDescent="0.25">
      <c r="A816" s="19" t="str">
        <f>IF(D816&lt;&gt;" ",'База данных_основная'!#REF!," ")</f>
        <v xml:space="preserve"> </v>
      </c>
      <c r="B816" s="19" t="str">
        <f t="array" ref="B8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16" s="19" t="str">
        <f t="array" ref="C8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16" s="19" t="str">
        <f t="array" ref="D8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17" spans="1:4" ht="18" x14ac:dyDescent="0.25">
      <c r="A817" s="19" t="str">
        <f>IF(D817&lt;&gt;" ",'База данных_основная'!#REF!," ")</f>
        <v xml:space="preserve"> </v>
      </c>
      <c r="B817" s="19" t="str">
        <f t="array" ref="B8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17" s="19" t="str">
        <f t="array" ref="C8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17" s="19" t="str">
        <f t="array" ref="D8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18" spans="1:4" ht="18" x14ac:dyDescent="0.25">
      <c r="A818" s="19" t="str">
        <f>IF(D818&lt;&gt;" ",'База данных_основная'!#REF!," ")</f>
        <v xml:space="preserve"> </v>
      </c>
      <c r="B818" s="19" t="str">
        <f t="array" ref="B8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18" s="19" t="str">
        <f t="array" ref="C8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18" s="19" t="str">
        <f t="array" ref="D8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19" spans="1:4" ht="18" x14ac:dyDescent="0.25">
      <c r="A819" s="19" t="str">
        <f>IF(D819&lt;&gt;" ",'База данных_основная'!#REF!," ")</f>
        <v xml:space="preserve"> </v>
      </c>
      <c r="B819" s="19" t="str">
        <f t="array" ref="B8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19" s="19" t="str">
        <f t="array" ref="C8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19" s="19" t="str">
        <f t="array" ref="D8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20" spans="1:4" ht="18" x14ac:dyDescent="0.25">
      <c r="A820" s="19" t="str">
        <f>IF(D820&lt;&gt;" ",'База данных_основная'!#REF!," ")</f>
        <v xml:space="preserve"> </v>
      </c>
      <c r="B820" s="19" t="str">
        <f t="array" ref="B8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20" s="19" t="str">
        <f t="array" ref="C8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20" s="19" t="str">
        <f t="array" ref="D8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21" spans="1:4" ht="18" x14ac:dyDescent="0.25">
      <c r="A821" s="19" t="str">
        <f>IF(D821&lt;&gt;" ",'База данных_основная'!#REF!," ")</f>
        <v xml:space="preserve"> </v>
      </c>
      <c r="B821" s="19" t="str">
        <f t="array" ref="B8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21" s="19" t="str">
        <f t="array" ref="C8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21" s="19" t="str">
        <f t="array" ref="D8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22" spans="1:4" ht="18" x14ac:dyDescent="0.25">
      <c r="A822" s="19" t="str">
        <f>IF(D822&lt;&gt;" ",'База данных_основная'!#REF!," ")</f>
        <v xml:space="preserve"> </v>
      </c>
      <c r="B822" s="19" t="str">
        <f t="array" ref="B8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22" s="19" t="str">
        <f t="array" ref="C8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22" s="19" t="str">
        <f t="array" ref="D8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23" spans="1:4" ht="18" x14ac:dyDescent="0.25">
      <c r="A823" s="19" t="str">
        <f>IF(D823&lt;&gt;" ",'База данных_основная'!#REF!," ")</f>
        <v xml:space="preserve"> </v>
      </c>
      <c r="B823" s="19" t="str">
        <f t="array" ref="B8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23" s="19" t="str">
        <f t="array" ref="C8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23" s="19" t="str">
        <f t="array" ref="D8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24" spans="1:4" ht="18" x14ac:dyDescent="0.25">
      <c r="A824" s="19" t="str">
        <f>IF(D824&lt;&gt;" ",'База данных_основная'!#REF!," ")</f>
        <v xml:space="preserve"> </v>
      </c>
      <c r="B824" s="19" t="str">
        <f t="array" ref="B8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24" s="19" t="str">
        <f t="array" ref="C8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24" s="19" t="str">
        <f t="array" ref="D8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25" spans="1:4" ht="18" x14ac:dyDescent="0.25">
      <c r="A825" s="19" t="str">
        <f>IF(D825&lt;&gt;" ",'База данных_основная'!#REF!," ")</f>
        <v xml:space="preserve"> </v>
      </c>
      <c r="B825" s="19" t="str">
        <f t="array" ref="B8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25" s="19" t="str">
        <f t="array" ref="C8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25" s="19" t="str">
        <f t="array" ref="D8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26" spans="1:4" ht="18" x14ac:dyDescent="0.25">
      <c r="A826" s="19" t="str">
        <f>IF(D826&lt;&gt;" ",'База данных_основная'!#REF!," ")</f>
        <v xml:space="preserve"> </v>
      </c>
      <c r="B826" s="19" t="str">
        <f t="array" ref="B8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26" s="19" t="str">
        <f t="array" ref="C8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26" s="19" t="str">
        <f t="array" ref="D8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27" spans="1:4" ht="18" x14ac:dyDescent="0.25">
      <c r="A827" s="19" t="str">
        <f>IF(D827&lt;&gt;" ",'База данных_основная'!#REF!," ")</f>
        <v xml:space="preserve"> </v>
      </c>
      <c r="B827" s="19" t="str">
        <f t="array" ref="B8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27" s="19" t="str">
        <f t="array" ref="C8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27" s="19" t="str">
        <f t="array" ref="D8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28" spans="1:4" ht="18" x14ac:dyDescent="0.25">
      <c r="A828" s="19" t="str">
        <f>IF(D828&lt;&gt;" ",'База данных_основная'!#REF!," ")</f>
        <v xml:space="preserve"> </v>
      </c>
      <c r="B828" s="19" t="str">
        <f t="array" ref="B8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28" s="19" t="str">
        <f t="array" ref="C8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28" s="19" t="str">
        <f t="array" ref="D8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29" spans="1:4" ht="18" x14ac:dyDescent="0.25">
      <c r="A829" s="19" t="str">
        <f>IF(D829&lt;&gt;" ",'База данных_основная'!#REF!," ")</f>
        <v xml:space="preserve"> </v>
      </c>
      <c r="B829" s="19" t="str">
        <f t="array" ref="B8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29" s="19" t="str">
        <f t="array" ref="C8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29" s="19" t="str">
        <f t="array" ref="D8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30" spans="1:4" ht="18" x14ac:dyDescent="0.25">
      <c r="A830" s="19" t="str">
        <f>IF(D830&lt;&gt;" ",'База данных_основная'!#REF!," ")</f>
        <v xml:space="preserve"> </v>
      </c>
      <c r="B830" s="19" t="str">
        <f t="array" ref="B8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30" s="19" t="str">
        <f t="array" ref="C8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30" s="19" t="str">
        <f t="array" ref="D8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31" spans="1:4" ht="18" x14ac:dyDescent="0.25">
      <c r="A831" s="19" t="str">
        <f>IF(D831&lt;&gt;" ",'База данных_основная'!#REF!," ")</f>
        <v xml:space="preserve"> </v>
      </c>
      <c r="B831" s="19" t="str">
        <f t="array" ref="B8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31" s="19" t="str">
        <f t="array" ref="C8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31" s="19" t="str">
        <f t="array" ref="D8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32" spans="1:4" ht="18" x14ac:dyDescent="0.25">
      <c r="A832" s="19" t="str">
        <f>IF(D832&lt;&gt;" ",'База данных_основная'!#REF!," ")</f>
        <v xml:space="preserve"> </v>
      </c>
      <c r="B832" s="19" t="str">
        <f t="array" ref="B8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32" s="19" t="str">
        <f t="array" ref="C8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32" s="19" t="str">
        <f t="array" ref="D8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33" spans="1:4" ht="18" x14ac:dyDescent="0.25">
      <c r="A833" s="19" t="str">
        <f>IF(D833&lt;&gt;" ",'База данных_основная'!#REF!," ")</f>
        <v xml:space="preserve"> </v>
      </c>
      <c r="B833" s="19" t="str">
        <f t="array" ref="B8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33" s="19" t="str">
        <f t="array" ref="C8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33" s="19" t="str">
        <f t="array" ref="D8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34" spans="1:4" ht="18" x14ac:dyDescent="0.25">
      <c r="A834" s="19" t="str">
        <f>IF(D834&lt;&gt;" ",'База данных_основная'!#REF!," ")</f>
        <v xml:space="preserve"> </v>
      </c>
      <c r="B834" s="19" t="str">
        <f t="array" ref="B8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34" s="19" t="str">
        <f t="array" ref="C8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34" s="19" t="str">
        <f t="array" ref="D8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35" spans="1:4" ht="18" x14ac:dyDescent="0.25">
      <c r="A835" s="19" t="str">
        <f>IF(D835&lt;&gt;" ",'База данных_основная'!#REF!," ")</f>
        <v xml:space="preserve"> </v>
      </c>
      <c r="B835" s="19" t="str">
        <f t="array" ref="B8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35" s="19" t="str">
        <f t="array" ref="C8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35" s="19" t="str">
        <f t="array" ref="D8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36" spans="1:4" ht="18" x14ac:dyDescent="0.25">
      <c r="A836" s="19" t="str">
        <f>IF(D836&lt;&gt;" ",'База данных_основная'!#REF!," ")</f>
        <v xml:space="preserve"> </v>
      </c>
      <c r="B836" s="19" t="str">
        <f t="array" ref="B8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36" s="19" t="str">
        <f t="array" ref="C8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36" s="19" t="str">
        <f t="array" ref="D8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37" spans="1:4" ht="18" x14ac:dyDescent="0.25">
      <c r="A837" s="19" t="str">
        <f>IF(D837&lt;&gt;" ",'База данных_основная'!#REF!," ")</f>
        <v xml:space="preserve"> </v>
      </c>
      <c r="B837" s="19" t="str">
        <f t="array" ref="B8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37" s="19" t="str">
        <f t="array" ref="C8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37" s="19" t="str">
        <f t="array" ref="D8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38" spans="1:4" ht="18" x14ac:dyDescent="0.25">
      <c r="A838" s="19" t="str">
        <f>IF(D838&lt;&gt;" ",'База данных_основная'!#REF!," ")</f>
        <v xml:space="preserve"> </v>
      </c>
      <c r="B838" s="19" t="str">
        <f t="array" ref="B8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38" s="19" t="str">
        <f t="array" ref="C8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38" s="19" t="str">
        <f t="array" ref="D8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39" spans="1:4" ht="18" x14ac:dyDescent="0.25">
      <c r="A839" s="19" t="str">
        <f>IF(D839&lt;&gt;" ",'База данных_основная'!#REF!," ")</f>
        <v xml:space="preserve"> </v>
      </c>
      <c r="B839" s="19" t="str">
        <f t="array" ref="B8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39" s="19" t="str">
        <f t="array" ref="C8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39" s="19" t="str">
        <f t="array" ref="D8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40" spans="1:4" ht="18" x14ac:dyDescent="0.25">
      <c r="A840" s="19" t="str">
        <f>IF(D840&lt;&gt;" ",'База данных_основная'!#REF!," ")</f>
        <v xml:space="preserve"> </v>
      </c>
      <c r="B840" s="19" t="str">
        <f t="array" ref="B8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40" s="19" t="str">
        <f t="array" ref="C8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40" s="19" t="str">
        <f t="array" ref="D8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41" spans="1:4" ht="18" x14ac:dyDescent="0.25">
      <c r="A841" s="19" t="str">
        <f>IF(D841&lt;&gt;" ",'База данных_основная'!#REF!," ")</f>
        <v xml:space="preserve"> </v>
      </c>
      <c r="B841" s="19" t="str">
        <f t="array" ref="B8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41" s="19" t="str">
        <f t="array" ref="C8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41" s="19" t="str">
        <f t="array" ref="D8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42" spans="1:4" ht="18" x14ac:dyDescent="0.25">
      <c r="A842" s="19" t="str">
        <f>IF(D842&lt;&gt;" ",'База данных_основная'!#REF!," ")</f>
        <v xml:space="preserve"> </v>
      </c>
      <c r="B842" s="19" t="str">
        <f t="array" ref="B8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42" s="19" t="str">
        <f t="array" ref="C8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42" s="19" t="str">
        <f t="array" ref="D8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43" spans="1:4" ht="18" x14ac:dyDescent="0.25">
      <c r="A843" s="19" t="str">
        <f>IF(D843&lt;&gt;" ",'База данных_основная'!#REF!," ")</f>
        <v xml:space="preserve"> </v>
      </c>
      <c r="B843" s="19" t="str">
        <f t="array" ref="B8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43" s="19" t="str">
        <f t="array" ref="C8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43" s="19" t="str">
        <f t="array" ref="D8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44" spans="1:4" ht="18" x14ac:dyDescent="0.25">
      <c r="A844" s="19" t="str">
        <f>IF(D844&lt;&gt;" ",'База данных_основная'!#REF!," ")</f>
        <v xml:space="preserve"> </v>
      </c>
      <c r="B844" s="19" t="str">
        <f t="array" ref="B8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44" s="19" t="str">
        <f t="array" ref="C8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44" s="19" t="str">
        <f t="array" ref="D8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45" spans="1:4" ht="18" x14ac:dyDescent="0.25">
      <c r="A845" s="19" t="str">
        <f>IF(D845&lt;&gt;" ",'База данных_основная'!#REF!," ")</f>
        <v xml:space="preserve"> </v>
      </c>
      <c r="B845" s="19" t="str">
        <f t="array" ref="B8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45" s="19" t="str">
        <f t="array" ref="C8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45" s="19" t="str">
        <f t="array" ref="D8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46" spans="1:4" ht="18" x14ac:dyDescent="0.25">
      <c r="A846" s="19" t="str">
        <f>IF(D846&lt;&gt;" ",'База данных_основная'!#REF!," ")</f>
        <v xml:space="preserve"> </v>
      </c>
      <c r="B846" s="19" t="str">
        <f t="array" ref="B8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46" s="19" t="str">
        <f t="array" ref="C8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46" s="19" t="str">
        <f t="array" ref="D8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47" spans="1:4" ht="18" x14ac:dyDescent="0.25">
      <c r="A847" s="19" t="str">
        <f>IF(D847&lt;&gt;" ",'База данных_основная'!#REF!," ")</f>
        <v xml:space="preserve"> </v>
      </c>
      <c r="B847" s="19" t="str">
        <f t="array" ref="B8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47" s="19" t="str">
        <f t="array" ref="C8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47" s="19" t="str">
        <f t="array" ref="D8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48" spans="1:4" ht="18" x14ac:dyDescent="0.25">
      <c r="A848" s="19" t="str">
        <f>IF(D848&lt;&gt;" ",'База данных_основная'!#REF!," ")</f>
        <v xml:space="preserve"> </v>
      </c>
      <c r="B848" s="19" t="str">
        <f t="array" ref="B8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48" s="19" t="str">
        <f t="array" ref="C8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48" s="19" t="str">
        <f t="array" ref="D8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49" spans="1:4" ht="18" x14ac:dyDescent="0.25">
      <c r="A849" s="19" t="str">
        <f>IF(D849&lt;&gt;" ",'База данных_основная'!#REF!," ")</f>
        <v xml:space="preserve"> </v>
      </c>
      <c r="B849" s="19" t="str">
        <f t="array" ref="B8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49" s="19" t="str">
        <f t="array" ref="C8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49" s="19" t="str">
        <f t="array" ref="D8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50" spans="1:4" ht="18" x14ac:dyDescent="0.25">
      <c r="A850" s="19" t="str">
        <f>IF(D850&lt;&gt;" ",'База данных_основная'!#REF!," ")</f>
        <v xml:space="preserve"> </v>
      </c>
      <c r="B850" s="19" t="str">
        <f t="array" ref="B8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50" s="19" t="str">
        <f t="array" ref="C8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50" s="19" t="str">
        <f t="array" ref="D8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51" spans="1:4" ht="18" x14ac:dyDescent="0.25">
      <c r="A851" s="19" t="str">
        <f>IF(D851&lt;&gt;" ",'База данных_основная'!#REF!," ")</f>
        <v xml:space="preserve"> </v>
      </c>
      <c r="B851" s="19" t="str">
        <f t="array" ref="B8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51" s="19" t="str">
        <f t="array" ref="C8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51" s="19" t="str">
        <f t="array" ref="D8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52" spans="1:4" ht="18" x14ac:dyDescent="0.25">
      <c r="A852" s="19" t="str">
        <f>IF(D852&lt;&gt;" ",'База данных_основная'!#REF!," ")</f>
        <v xml:space="preserve"> </v>
      </c>
      <c r="B852" s="19" t="str">
        <f t="array" ref="B8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52" s="19" t="str">
        <f t="array" ref="C8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52" s="19" t="str">
        <f t="array" ref="D8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53" spans="1:4" ht="18" x14ac:dyDescent="0.25">
      <c r="A853" s="19" t="str">
        <f>IF(D853&lt;&gt;" ",'База данных_основная'!#REF!," ")</f>
        <v xml:space="preserve"> </v>
      </c>
      <c r="B853" s="19" t="str">
        <f t="array" ref="B8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53" s="19" t="str">
        <f t="array" ref="C8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53" s="19" t="str">
        <f t="array" ref="D8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54" spans="1:4" ht="18" x14ac:dyDescent="0.25">
      <c r="A854" s="19" t="str">
        <f>IF(D854&lt;&gt;" ",'База данных_основная'!#REF!," ")</f>
        <v xml:space="preserve"> </v>
      </c>
      <c r="B854" s="19" t="str">
        <f t="array" ref="B8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54" s="19" t="str">
        <f t="array" ref="C8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54" s="19" t="str">
        <f t="array" ref="D8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55" spans="1:4" ht="18" x14ac:dyDescent="0.25">
      <c r="A855" s="19" t="str">
        <f>IF(D855&lt;&gt;" ",'База данных_основная'!#REF!," ")</f>
        <v xml:space="preserve"> </v>
      </c>
      <c r="B855" s="19" t="str">
        <f t="array" ref="B8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55" s="19" t="str">
        <f t="array" ref="C8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55" s="19" t="str">
        <f t="array" ref="D8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56" spans="1:4" ht="18" x14ac:dyDescent="0.25">
      <c r="A856" s="19" t="str">
        <f>IF(D856&lt;&gt;" ",'База данных_основная'!#REF!," ")</f>
        <v xml:space="preserve"> </v>
      </c>
      <c r="B856" s="19" t="str">
        <f t="array" ref="B8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56" s="19" t="str">
        <f t="array" ref="C8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56" s="19" t="str">
        <f t="array" ref="D8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57" spans="1:4" ht="18" x14ac:dyDescent="0.25">
      <c r="A857" s="19" t="str">
        <f>IF(D857&lt;&gt;" ",'База данных_основная'!#REF!," ")</f>
        <v xml:space="preserve"> </v>
      </c>
      <c r="B857" s="19" t="str">
        <f t="array" ref="B8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57" s="19" t="str">
        <f t="array" ref="C8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57" s="19" t="str">
        <f t="array" ref="D8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58" spans="1:4" ht="18" x14ac:dyDescent="0.25">
      <c r="A858" s="19" t="str">
        <f>IF(D858&lt;&gt;" ",'База данных_основная'!#REF!," ")</f>
        <v xml:space="preserve"> </v>
      </c>
      <c r="B858" s="19" t="str">
        <f t="array" ref="B8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58" s="19" t="str">
        <f t="array" ref="C8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58" s="19" t="str">
        <f t="array" ref="D8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59" spans="1:4" ht="18" x14ac:dyDescent="0.25">
      <c r="A859" s="19" t="str">
        <f>IF(D859&lt;&gt;" ",'База данных_основная'!#REF!," ")</f>
        <v xml:space="preserve"> </v>
      </c>
      <c r="B859" s="19" t="str">
        <f t="array" ref="B8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59" s="19" t="str">
        <f t="array" ref="C8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59" s="19" t="str">
        <f t="array" ref="D8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60" spans="1:4" ht="18" x14ac:dyDescent="0.25">
      <c r="A860" s="19" t="str">
        <f>IF(D860&lt;&gt;" ",'База данных_основная'!#REF!," ")</f>
        <v xml:space="preserve"> </v>
      </c>
      <c r="B860" s="19" t="str">
        <f t="array" ref="B8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60" s="19" t="str">
        <f t="array" ref="C8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60" s="19" t="str">
        <f t="array" ref="D8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61" spans="1:4" ht="18" x14ac:dyDescent="0.25">
      <c r="A861" s="19" t="str">
        <f>IF(D861&lt;&gt;" ",'База данных_основная'!#REF!," ")</f>
        <v xml:space="preserve"> </v>
      </c>
      <c r="B861" s="19" t="str">
        <f t="array" ref="B8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61" s="19" t="str">
        <f t="array" ref="C8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61" s="19" t="str">
        <f t="array" ref="D8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62" spans="1:4" ht="18" x14ac:dyDescent="0.25">
      <c r="A862" s="19" t="str">
        <f>IF(D862&lt;&gt;" ",'База данных_основная'!#REF!," ")</f>
        <v xml:space="preserve"> </v>
      </c>
      <c r="B862" s="19" t="str">
        <f t="array" ref="B8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62" s="19" t="str">
        <f t="array" ref="C8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62" s="19" t="str">
        <f t="array" ref="D8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63" spans="1:4" ht="18" x14ac:dyDescent="0.25">
      <c r="A863" s="19" t="str">
        <f>IF(D863&lt;&gt;" ",'База данных_основная'!#REF!," ")</f>
        <v xml:space="preserve"> </v>
      </c>
      <c r="B863" s="19" t="str">
        <f t="array" ref="B8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63" s="19" t="str">
        <f t="array" ref="C8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63" s="19" t="str">
        <f t="array" ref="D8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64" spans="1:4" ht="18" x14ac:dyDescent="0.25">
      <c r="A864" s="19" t="str">
        <f>IF(D864&lt;&gt;" ",'База данных_основная'!#REF!," ")</f>
        <v xml:space="preserve"> </v>
      </c>
      <c r="B864" s="19" t="str">
        <f t="array" ref="B8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64" s="19" t="str">
        <f t="array" ref="C8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64" s="19" t="str">
        <f t="array" ref="D8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65" spans="1:4" ht="18" x14ac:dyDescent="0.25">
      <c r="A865" s="19" t="str">
        <f>IF(D865&lt;&gt;" ",'База данных_основная'!#REF!," ")</f>
        <v xml:space="preserve"> </v>
      </c>
      <c r="B865" s="19" t="str">
        <f t="array" ref="B8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65" s="19" t="str">
        <f t="array" ref="C8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65" s="19" t="str">
        <f t="array" ref="D8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66" spans="1:4" ht="18" x14ac:dyDescent="0.25">
      <c r="A866" s="19" t="str">
        <f>IF(D866&lt;&gt;" ",'База данных_основная'!#REF!," ")</f>
        <v xml:space="preserve"> </v>
      </c>
      <c r="B866" s="19" t="str">
        <f t="array" ref="B8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66" s="19" t="str">
        <f t="array" ref="C8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66" s="19" t="str">
        <f t="array" ref="D8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67" spans="1:4" ht="18" x14ac:dyDescent="0.25">
      <c r="A867" s="19" t="str">
        <f>IF(D867&lt;&gt;" ",'База данных_основная'!#REF!," ")</f>
        <v xml:space="preserve"> </v>
      </c>
      <c r="B867" s="19" t="str">
        <f t="array" ref="B8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67" s="19" t="str">
        <f t="array" ref="C8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67" s="19" t="str">
        <f t="array" ref="D8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68" spans="1:4" ht="18" x14ac:dyDescent="0.25">
      <c r="A868" s="19" t="str">
        <f>IF(D868&lt;&gt;" ",'База данных_основная'!#REF!," ")</f>
        <v xml:space="preserve"> </v>
      </c>
      <c r="B868" s="19" t="str">
        <f t="array" ref="B8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68" s="19" t="str">
        <f t="array" ref="C8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68" s="19" t="str">
        <f t="array" ref="D8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69" spans="1:4" ht="18" x14ac:dyDescent="0.25">
      <c r="A869" s="19" t="str">
        <f>IF(D869&lt;&gt;" ",'База данных_основная'!#REF!," ")</f>
        <v xml:space="preserve"> </v>
      </c>
      <c r="B869" s="19" t="str">
        <f t="array" ref="B8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69" s="19" t="str">
        <f t="array" ref="C8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69" s="19" t="str">
        <f t="array" ref="D8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70" spans="1:4" ht="18" x14ac:dyDescent="0.25">
      <c r="A870" s="19" t="str">
        <f>IF(D870&lt;&gt;" ",'База данных_основная'!#REF!," ")</f>
        <v xml:space="preserve"> </v>
      </c>
      <c r="B870" s="19" t="str">
        <f t="array" ref="B8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70" s="19" t="str">
        <f t="array" ref="C8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70" s="19" t="str">
        <f t="array" ref="D8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71" spans="1:4" ht="18" x14ac:dyDescent="0.25">
      <c r="A871" s="19" t="str">
        <f>IF(D871&lt;&gt;" ",'База данных_основная'!#REF!," ")</f>
        <v xml:space="preserve"> </v>
      </c>
      <c r="B871" s="19" t="str">
        <f t="array" ref="B8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71" s="19" t="str">
        <f t="array" ref="C8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71" s="19" t="str">
        <f t="array" ref="D8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72" spans="1:4" ht="18" x14ac:dyDescent="0.25">
      <c r="A872" s="19" t="str">
        <f>IF(D872&lt;&gt;" ",'База данных_основная'!#REF!," ")</f>
        <v xml:space="preserve"> </v>
      </c>
      <c r="B872" s="19" t="str">
        <f t="array" ref="B8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72" s="19" t="str">
        <f t="array" ref="C8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72" s="19" t="str">
        <f t="array" ref="D8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73" spans="1:4" ht="18" x14ac:dyDescent="0.25">
      <c r="A873" s="19" t="str">
        <f>IF(D873&lt;&gt;" ",'База данных_основная'!#REF!," ")</f>
        <v xml:space="preserve"> </v>
      </c>
      <c r="B873" s="19" t="str">
        <f t="array" ref="B8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73" s="19" t="str">
        <f t="array" ref="C8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73" s="19" t="str">
        <f t="array" ref="D8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74" spans="1:4" ht="18" x14ac:dyDescent="0.25">
      <c r="A874" s="19" t="str">
        <f>IF(D874&lt;&gt;" ",'База данных_основная'!#REF!," ")</f>
        <v xml:space="preserve"> </v>
      </c>
      <c r="B874" s="19" t="str">
        <f t="array" ref="B8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74" s="19" t="str">
        <f t="array" ref="C8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74" s="19" t="str">
        <f t="array" ref="D8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75" spans="1:4" ht="18" x14ac:dyDescent="0.25">
      <c r="A875" s="19" t="str">
        <f>IF(D875&lt;&gt;" ",'База данных_основная'!#REF!," ")</f>
        <v xml:space="preserve"> </v>
      </c>
      <c r="B875" s="19" t="str">
        <f t="array" ref="B8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75" s="19" t="str">
        <f t="array" ref="C8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75" s="19" t="str">
        <f t="array" ref="D8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76" spans="1:4" ht="18" x14ac:dyDescent="0.25">
      <c r="A876" s="19" t="str">
        <f>IF(D876&lt;&gt;" ",'База данных_основная'!#REF!," ")</f>
        <v xml:space="preserve"> </v>
      </c>
      <c r="B876" s="19" t="str">
        <f t="array" ref="B8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76" s="19" t="str">
        <f t="array" ref="C8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76" s="19" t="str">
        <f t="array" ref="D8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77" spans="1:4" ht="18" x14ac:dyDescent="0.25">
      <c r="A877" s="19" t="str">
        <f>IF(D877&lt;&gt;" ",'База данных_основная'!#REF!," ")</f>
        <v xml:space="preserve"> </v>
      </c>
      <c r="B877" s="19" t="str">
        <f t="array" ref="B8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77" s="19" t="str">
        <f t="array" ref="C8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77" s="19" t="str">
        <f t="array" ref="D8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78" spans="1:4" ht="18" x14ac:dyDescent="0.25">
      <c r="A878" s="19" t="str">
        <f>IF(D878&lt;&gt;" ",'База данных_основная'!#REF!," ")</f>
        <v xml:space="preserve"> </v>
      </c>
      <c r="B878" s="19" t="str">
        <f t="array" ref="B8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78" s="19" t="str">
        <f t="array" ref="C8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78" s="19" t="str">
        <f t="array" ref="D8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79" spans="1:4" ht="18" x14ac:dyDescent="0.25">
      <c r="A879" s="19" t="str">
        <f>IF(D879&lt;&gt;" ",'База данных_основная'!#REF!," ")</f>
        <v xml:space="preserve"> </v>
      </c>
      <c r="B879" s="19" t="str">
        <f t="array" ref="B8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79" s="19" t="str">
        <f t="array" ref="C8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79" s="19" t="str">
        <f t="array" ref="D8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80" spans="1:4" ht="18" x14ac:dyDescent="0.25">
      <c r="A880" s="19" t="str">
        <f>IF(D880&lt;&gt;" ",'База данных_основная'!#REF!," ")</f>
        <v xml:space="preserve"> </v>
      </c>
      <c r="B880" s="19" t="str">
        <f t="array" ref="B8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80" s="19" t="str">
        <f t="array" ref="C8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80" s="19" t="str">
        <f t="array" ref="D8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81" spans="1:4" ht="18" x14ac:dyDescent="0.25">
      <c r="A881" s="19" t="str">
        <f>IF(D881&lt;&gt;" ",'База данных_основная'!#REF!," ")</f>
        <v xml:space="preserve"> </v>
      </c>
      <c r="B881" s="19" t="str">
        <f t="array" ref="B8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81" s="19" t="str">
        <f t="array" ref="C8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81" s="19" t="str">
        <f t="array" ref="D8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82" spans="1:4" ht="18" x14ac:dyDescent="0.25">
      <c r="A882" s="19" t="str">
        <f>IF(D882&lt;&gt;" ",'База данных_основная'!#REF!," ")</f>
        <v xml:space="preserve"> </v>
      </c>
      <c r="B882" s="19" t="str">
        <f t="array" ref="B8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82" s="19" t="str">
        <f t="array" ref="C8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82" s="19" t="str">
        <f t="array" ref="D8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83" spans="1:4" ht="18" x14ac:dyDescent="0.25">
      <c r="A883" s="19" t="str">
        <f>IF(D883&lt;&gt;" ",'База данных_основная'!#REF!," ")</f>
        <v xml:space="preserve"> </v>
      </c>
      <c r="B883" s="19" t="str">
        <f t="array" ref="B8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83" s="19" t="str">
        <f t="array" ref="C8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83" s="19" t="str">
        <f t="array" ref="D8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84" spans="1:4" ht="18" x14ac:dyDescent="0.25">
      <c r="A884" s="19" t="str">
        <f>IF(D884&lt;&gt;" ",'База данных_основная'!#REF!," ")</f>
        <v xml:space="preserve"> </v>
      </c>
      <c r="B884" s="19" t="str">
        <f t="array" ref="B8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84" s="19" t="str">
        <f t="array" ref="C8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84" s="19" t="str">
        <f t="array" ref="D8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85" spans="1:4" ht="18" x14ac:dyDescent="0.25">
      <c r="A885" s="19" t="str">
        <f>IF(D885&lt;&gt;" ",'База данных_основная'!#REF!," ")</f>
        <v xml:space="preserve"> </v>
      </c>
      <c r="B885" s="19" t="str">
        <f t="array" ref="B8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85" s="19" t="str">
        <f t="array" ref="C8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85" s="19" t="str">
        <f t="array" ref="D8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86" spans="1:4" ht="18" x14ac:dyDescent="0.25">
      <c r="A886" s="19" t="str">
        <f>IF(D886&lt;&gt;" ",'База данных_основная'!#REF!," ")</f>
        <v xml:space="preserve"> </v>
      </c>
      <c r="B886" s="19" t="str">
        <f t="array" ref="B8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86" s="19" t="str">
        <f t="array" ref="C8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86" s="19" t="str">
        <f t="array" ref="D8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87" spans="1:4" ht="18" x14ac:dyDescent="0.25">
      <c r="A887" s="19" t="str">
        <f>IF(D887&lt;&gt;" ",'База данных_основная'!#REF!," ")</f>
        <v xml:space="preserve"> </v>
      </c>
      <c r="B887" s="19" t="str">
        <f t="array" ref="B8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87" s="19" t="str">
        <f t="array" ref="C8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87" s="19" t="str">
        <f t="array" ref="D8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88" spans="1:4" ht="18" x14ac:dyDescent="0.25">
      <c r="A888" s="19" t="str">
        <f>IF(D888&lt;&gt;" ",'База данных_основная'!#REF!," ")</f>
        <v xml:space="preserve"> </v>
      </c>
      <c r="B888" s="19" t="str">
        <f t="array" ref="B8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88" s="19" t="str">
        <f t="array" ref="C8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88" s="19" t="str">
        <f t="array" ref="D8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89" spans="1:4" ht="18" x14ac:dyDescent="0.25">
      <c r="A889" s="19" t="str">
        <f>IF(D889&lt;&gt;" ",'База данных_основная'!#REF!," ")</f>
        <v xml:space="preserve"> </v>
      </c>
      <c r="B889" s="19" t="str">
        <f t="array" ref="B8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89" s="19" t="str">
        <f t="array" ref="C8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89" s="19" t="str">
        <f t="array" ref="D8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90" spans="1:4" ht="18" x14ac:dyDescent="0.25">
      <c r="A890" s="19" t="str">
        <f>IF(D890&lt;&gt;" ",'База данных_основная'!#REF!," ")</f>
        <v xml:space="preserve"> </v>
      </c>
      <c r="B890" s="19" t="str">
        <f t="array" ref="B8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90" s="19" t="str">
        <f t="array" ref="C8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90" s="19" t="str">
        <f t="array" ref="D8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91" spans="1:4" ht="18" x14ac:dyDescent="0.25">
      <c r="A891" s="19" t="str">
        <f>IF(D891&lt;&gt;" ",'База данных_основная'!#REF!," ")</f>
        <v xml:space="preserve"> </v>
      </c>
      <c r="B891" s="19" t="str">
        <f t="array" ref="B8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91" s="19" t="str">
        <f t="array" ref="C8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91" s="19" t="str">
        <f t="array" ref="D8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92" spans="1:4" ht="18" x14ac:dyDescent="0.25">
      <c r="A892" s="19" t="str">
        <f>IF(D892&lt;&gt;" ",'База данных_основная'!#REF!," ")</f>
        <v xml:space="preserve"> </v>
      </c>
      <c r="B892" s="19" t="str">
        <f t="array" ref="B8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92" s="19" t="str">
        <f t="array" ref="C8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92" s="19" t="str">
        <f t="array" ref="D8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93" spans="1:4" ht="18" x14ac:dyDescent="0.25">
      <c r="A893" s="19" t="str">
        <f>IF(D893&lt;&gt;" ",'База данных_основная'!#REF!," ")</f>
        <v xml:space="preserve"> </v>
      </c>
      <c r="B893" s="19" t="str">
        <f t="array" ref="B8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93" s="19" t="str">
        <f t="array" ref="C8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93" s="19" t="str">
        <f t="array" ref="D8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94" spans="1:4" ht="18" x14ac:dyDescent="0.25">
      <c r="A894" s="19" t="str">
        <f>IF(D894&lt;&gt;" ",'База данных_основная'!#REF!," ")</f>
        <v xml:space="preserve"> </v>
      </c>
      <c r="B894" s="19" t="str">
        <f t="array" ref="B8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94" s="19" t="str">
        <f t="array" ref="C8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94" s="19" t="str">
        <f t="array" ref="D8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95" spans="1:4" ht="18" x14ac:dyDescent="0.25">
      <c r="A895" s="19" t="str">
        <f>IF(D895&lt;&gt;" ",'База данных_основная'!#REF!," ")</f>
        <v xml:space="preserve"> </v>
      </c>
      <c r="B895" s="19" t="str">
        <f t="array" ref="B8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95" s="19" t="str">
        <f t="array" ref="C8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95" s="19" t="str">
        <f t="array" ref="D8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96" spans="1:4" ht="18" x14ac:dyDescent="0.25">
      <c r="A896" s="19" t="str">
        <f>IF(D896&lt;&gt;" ",'База данных_основная'!#REF!," ")</f>
        <v xml:space="preserve"> </v>
      </c>
      <c r="B896" s="19" t="str">
        <f t="array" ref="B8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96" s="19" t="str">
        <f t="array" ref="C8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96" s="19" t="str">
        <f t="array" ref="D8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97" spans="1:4" ht="18" x14ac:dyDescent="0.25">
      <c r="A897" s="19" t="str">
        <f>IF(D897&lt;&gt;" ",'База данных_основная'!#REF!," ")</f>
        <v xml:space="preserve"> </v>
      </c>
      <c r="B897" s="19" t="str">
        <f t="array" ref="B8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97" s="19" t="str">
        <f t="array" ref="C8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97" s="19" t="str">
        <f t="array" ref="D8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98" spans="1:4" ht="18" x14ac:dyDescent="0.25">
      <c r="A898" s="19" t="str">
        <f>IF(D898&lt;&gt;" ",'База данных_основная'!#REF!," ")</f>
        <v xml:space="preserve"> </v>
      </c>
      <c r="B898" s="19" t="str">
        <f t="array" ref="B8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98" s="19" t="str">
        <f t="array" ref="C8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98" s="19" t="str">
        <f t="array" ref="D8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899" spans="1:4" ht="18" x14ac:dyDescent="0.25">
      <c r="A899" s="19" t="str">
        <f>IF(D899&lt;&gt;" ",'База данных_основная'!#REF!," ")</f>
        <v xml:space="preserve"> </v>
      </c>
      <c r="B899" s="19" t="str">
        <f t="array" ref="B8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899" s="19" t="str">
        <f t="array" ref="C8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899" s="19" t="str">
        <f t="array" ref="D8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00" spans="1:4" ht="18" x14ac:dyDescent="0.25">
      <c r="A900" s="19" t="str">
        <f>IF(D900&lt;&gt;" ",'База данных_основная'!#REF!," ")</f>
        <v xml:space="preserve"> </v>
      </c>
      <c r="B900" s="19" t="str">
        <f t="array" ref="B9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00" s="19" t="str">
        <f t="array" ref="C9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00" s="19" t="str">
        <f t="array" ref="D9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01" spans="1:4" ht="18" x14ac:dyDescent="0.25">
      <c r="A901" s="19" t="str">
        <f>IF(D901&lt;&gt;" ",'База данных_основная'!#REF!," ")</f>
        <v xml:space="preserve"> </v>
      </c>
      <c r="B901" s="19" t="str">
        <f t="array" ref="B9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01" s="19" t="str">
        <f t="array" ref="C9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01" s="19" t="str">
        <f t="array" ref="D9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02" spans="1:4" ht="18" x14ac:dyDescent="0.25">
      <c r="A902" s="19" t="str">
        <f>IF(D902&lt;&gt;" ",'База данных_основная'!#REF!," ")</f>
        <v xml:space="preserve"> </v>
      </c>
      <c r="B902" s="19" t="str">
        <f t="array" ref="B9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02" s="19" t="str">
        <f t="array" ref="C9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02" s="19" t="str">
        <f t="array" ref="D9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03" spans="1:4" ht="18" x14ac:dyDescent="0.25">
      <c r="A903" s="19" t="str">
        <f>IF(D903&lt;&gt;" ",'База данных_основная'!#REF!," ")</f>
        <v xml:space="preserve"> </v>
      </c>
      <c r="B903" s="19" t="str">
        <f t="array" ref="B9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03" s="19" t="str">
        <f t="array" ref="C9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03" s="19" t="str">
        <f t="array" ref="D9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04" spans="1:4" ht="18" x14ac:dyDescent="0.25">
      <c r="A904" s="19" t="str">
        <f>IF(D904&lt;&gt;" ",'База данных_основная'!#REF!," ")</f>
        <v xml:space="preserve"> </v>
      </c>
      <c r="B904" s="19" t="str">
        <f t="array" ref="B9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04" s="19" t="str">
        <f t="array" ref="C9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04" s="19" t="str">
        <f t="array" ref="D9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05" spans="1:4" ht="18" x14ac:dyDescent="0.25">
      <c r="A905" s="19" t="str">
        <f>IF(D905&lt;&gt;" ",'База данных_основная'!#REF!," ")</f>
        <v xml:space="preserve"> </v>
      </c>
      <c r="B905" s="19" t="str">
        <f t="array" ref="B9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05" s="19" t="str">
        <f t="array" ref="C9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05" s="19" t="str">
        <f t="array" ref="D9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06" spans="1:4" ht="18" x14ac:dyDescent="0.25">
      <c r="A906" s="19" t="str">
        <f>IF(D906&lt;&gt;" ",'База данных_основная'!#REF!," ")</f>
        <v xml:space="preserve"> </v>
      </c>
      <c r="B906" s="19" t="str">
        <f t="array" ref="B9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06" s="19" t="str">
        <f t="array" ref="C9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06" s="19" t="str">
        <f t="array" ref="D9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07" spans="1:4" ht="18" x14ac:dyDescent="0.25">
      <c r="A907" s="19" t="str">
        <f>IF(D907&lt;&gt;" ",'База данных_основная'!#REF!," ")</f>
        <v xml:space="preserve"> </v>
      </c>
      <c r="B907" s="19" t="str">
        <f t="array" ref="B9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07" s="19" t="str">
        <f t="array" ref="C9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07" s="19" t="str">
        <f t="array" ref="D9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08" spans="1:4" ht="18" x14ac:dyDescent="0.25">
      <c r="A908" s="19" t="str">
        <f>IF(D908&lt;&gt;" ",'База данных_основная'!#REF!," ")</f>
        <v xml:space="preserve"> </v>
      </c>
      <c r="B908" s="19" t="str">
        <f t="array" ref="B9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08" s="19" t="str">
        <f t="array" ref="C9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08" s="19" t="str">
        <f t="array" ref="D9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09" spans="1:4" ht="18" x14ac:dyDescent="0.25">
      <c r="A909" s="19" t="str">
        <f>IF(D909&lt;&gt;" ",'База данных_основная'!#REF!," ")</f>
        <v xml:space="preserve"> </v>
      </c>
      <c r="B909" s="19" t="str">
        <f t="array" ref="B9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09" s="19" t="str">
        <f t="array" ref="C9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09" s="19" t="str">
        <f t="array" ref="D9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10" spans="1:4" ht="18" x14ac:dyDescent="0.25">
      <c r="A910" s="19" t="str">
        <f>IF(D910&lt;&gt;" ",'База данных_основная'!#REF!," ")</f>
        <v xml:space="preserve"> </v>
      </c>
      <c r="B910" s="19" t="str">
        <f t="array" ref="B9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10" s="19" t="str">
        <f t="array" ref="C9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10" s="19" t="str">
        <f t="array" ref="D9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11" spans="1:4" ht="18" x14ac:dyDescent="0.25">
      <c r="A911" s="19" t="str">
        <f>IF(D911&lt;&gt;" ",'База данных_основная'!#REF!," ")</f>
        <v xml:space="preserve"> </v>
      </c>
      <c r="B911" s="19" t="str">
        <f t="array" ref="B9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11" s="19" t="str">
        <f t="array" ref="C9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11" s="19" t="str">
        <f t="array" ref="D9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12" spans="1:4" ht="18" x14ac:dyDescent="0.25">
      <c r="A912" s="19" t="str">
        <f>IF(D912&lt;&gt;" ",'База данных_основная'!#REF!," ")</f>
        <v xml:space="preserve"> </v>
      </c>
      <c r="B912" s="19" t="str">
        <f t="array" ref="B9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12" s="19" t="str">
        <f t="array" ref="C9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12" s="19" t="str">
        <f t="array" ref="D9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13" spans="1:4" ht="18" x14ac:dyDescent="0.25">
      <c r="A913" s="19" t="str">
        <f>IF(D913&lt;&gt;" ",'База данных_основная'!#REF!," ")</f>
        <v xml:space="preserve"> </v>
      </c>
      <c r="B913" s="19" t="str">
        <f t="array" ref="B9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13" s="19" t="str">
        <f t="array" ref="C9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13" s="19" t="str">
        <f t="array" ref="D9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14" spans="1:4" ht="18" x14ac:dyDescent="0.25">
      <c r="A914" s="19" t="str">
        <f>IF(D914&lt;&gt;" ",'База данных_основная'!#REF!," ")</f>
        <v xml:space="preserve"> </v>
      </c>
      <c r="B914" s="19" t="str">
        <f t="array" ref="B9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14" s="19" t="str">
        <f t="array" ref="C9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14" s="19" t="str">
        <f t="array" ref="D9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15" spans="1:4" ht="18" x14ac:dyDescent="0.25">
      <c r="A915" s="19" t="str">
        <f>IF(D915&lt;&gt;" ",'База данных_основная'!#REF!," ")</f>
        <v xml:space="preserve"> </v>
      </c>
      <c r="B915" s="19" t="str">
        <f t="array" ref="B9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15" s="19" t="str">
        <f t="array" ref="C9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15" s="19" t="str">
        <f t="array" ref="D9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16" spans="1:4" ht="18" x14ac:dyDescent="0.25">
      <c r="A916" s="19" t="str">
        <f>IF(D916&lt;&gt;" ",'База данных_основная'!#REF!," ")</f>
        <v xml:space="preserve"> </v>
      </c>
      <c r="B916" s="19" t="str">
        <f t="array" ref="B9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16" s="19" t="str">
        <f t="array" ref="C9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16" s="19" t="str">
        <f t="array" ref="D9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17" spans="1:4" ht="18" x14ac:dyDescent="0.25">
      <c r="A917" s="19" t="str">
        <f>IF(D917&lt;&gt;" ",'База данных_основная'!#REF!," ")</f>
        <v xml:space="preserve"> </v>
      </c>
      <c r="B917" s="19" t="str">
        <f t="array" ref="B9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17" s="19" t="str">
        <f t="array" ref="C9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17" s="19" t="str">
        <f t="array" ref="D9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18" spans="1:4" ht="18" x14ac:dyDescent="0.25">
      <c r="A918" s="19" t="str">
        <f>IF(D918&lt;&gt;" ",'База данных_основная'!#REF!," ")</f>
        <v xml:space="preserve"> </v>
      </c>
      <c r="B918" s="19" t="str">
        <f t="array" ref="B9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18" s="19" t="str">
        <f t="array" ref="C9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18" s="19" t="str">
        <f t="array" ref="D9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19" spans="1:4" ht="18" x14ac:dyDescent="0.25">
      <c r="A919" s="19" t="str">
        <f>IF(D919&lt;&gt;" ",'База данных_основная'!#REF!," ")</f>
        <v xml:space="preserve"> </v>
      </c>
      <c r="B919" s="19" t="str">
        <f t="array" ref="B9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19" s="19" t="str">
        <f t="array" ref="C9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19" s="19" t="str">
        <f t="array" ref="D9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20" spans="1:4" ht="18" x14ac:dyDescent="0.25">
      <c r="A920" s="19" t="str">
        <f>IF(D920&lt;&gt;" ",'База данных_основная'!#REF!," ")</f>
        <v xml:space="preserve"> </v>
      </c>
      <c r="B920" s="19" t="str">
        <f t="array" ref="B9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20" s="19" t="str">
        <f t="array" ref="C9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20" s="19" t="str">
        <f t="array" ref="D9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21" spans="1:4" ht="18" x14ac:dyDescent="0.25">
      <c r="A921" s="19" t="str">
        <f>IF(D921&lt;&gt;" ",'База данных_основная'!#REF!," ")</f>
        <v xml:space="preserve"> </v>
      </c>
      <c r="B921" s="19" t="str">
        <f t="array" ref="B9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21" s="19" t="str">
        <f t="array" ref="C9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21" s="19" t="str">
        <f t="array" ref="D9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22" spans="1:4" ht="18" x14ac:dyDescent="0.25">
      <c r="A922" s="19" t="str">
        <f>IF(D922&lt;&gt;" ",'База данных_основная'!#REF!," ")</f>
        <v xml:space="preserve"> </v>
      </c>
      <c r="B922" s="19" t="str">
        <f t="array" ref="B9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22" s="19" t="str">
        <f t="array" ref="C9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22" s="19" t="str">
        <f t="array" ref="D9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23" spans="1:4" ht="18" x14ac:dyDescent="0.25">
      <c r="A923" s="19" t="str">
        <f>IF(D923&lt;&gt;" ",'База данных_основная'!#REF!," ")</f>
        <v xml:space="preserve"> </v>
      </c>
      <c r="B923" s="19" t="str">
        <f t="array" ref="B9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23" s="19" t="str">
        <f t="array" ref="C9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23" s="19" t="str">
        <f t="array" ref="D9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24" spans="1:4" ht="18" x14ac:dyDescent="0.25">
      <c r="A924" s="19" t="str">
        <f>IF(D924&lt;&gt;" ",'База данных_основная'!#REF!," ")</f>
        <v xml:space="preserve"> </v>
      </c>
      <c r="B924" s="19" t="str">
        <f t="array" ref="B9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24" s="19" t="str">
        <f t="array" ref="C9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24" s="19" t="str">
        <f t="array" ref="D9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25" spans="1:4" ht="18" x14ac:dyDescent="0.25">
      <c r="A925" s="19" t="str">
        <f>IF(D925&lt;&gt;" ",'База данных_основная'!#REF!," ")</f>
        <v xml:space="preserve"> </v>
      </c>
      <c r="B925" s="19" t="str">
        <f t="array" ref="B9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25" s="19" t="str">
        <f t="array" ref="C9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25" s="19" t="str">
        <f t="array" ref="D9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26" spans="1:4" ht="18" x14ac:dyDescent="0.25">
      <c r="A926" s="19" t="str">
        <f>IF(D926&lt;&gt;" ",'База данных_основная'!#REF!," ")</f>
        <v xml:space="preserve"> </v>
      </c>
      <c r="B926" s="19" t="str">
        <f t="array" ref="B9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26" s="19" t="str">
        <f t="array" ref="C9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26" s="19" t="str">
        <f t="array" ref="D9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27" spans="1:4" ht="18" x14ac:dyDescent="0.25">
      <c r="A927" s="19" t="str">
        <f>IF(D927&lt;&gt;" ",'База данных_основная'!#REF!," ")</f>
        <v xml:space="preserve"> </v>
      </c>
      <c r="B927" s="19" t="str">
        <f t="array" ref="B9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27" s="19" t="str">
        <f t="array" ref="C9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27" s="19" t="str">
        <f t="array" ref="D9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28" spans="1:4" ht="18" x14ac:dyDescent="0.25">
      <c r="A928" s="19" t="str">
        <f>IF(D928&lt;&gt;" ",'База данных_основная'!#REF!," ")</f>
        <v xml:space="preserve"> </v>
      </c>
      <c r="B928" s="19" t="str">
        <f t="array" ref="B9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28" s="19" t="str">
        <f t="array" ref="C9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28" s="19" t="str">
        <f t="array" ref="D9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29" spans="1:4" ht="18" x14ac:dyDescent="0.25">
      <c r="A929" s="19" t="str">
        <f>IF(D929&lt;&gt;" ",'База данных_основная'!#REF!," ")</f>
        <v xml:space="preserve"> </v>
      </c>
      <c r="B929" s="19" t="str">
        <f t="array" ref="B9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29" s="19" t="str">
        <f t="array" ref="C9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29" s="19" t="str">
        <f t="array" ref="D9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30" spans="1:4" ht="18" x14ac:dyDescent="0.25">
      <c r="A930" s="19" t="str">
        <f>IF(D930&lt;&gt;" ",'База данных_основная'!#REF!," ")</f>
        <v xml:space="preserve"> </v>
      </c>
      <c r="B930" s="19" t="str">
        <f t="array" ref="B9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30" s="19" t="str">
        <f t="array" ref="C9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30" s="19" t="str">
        <f t="array" ref="D9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31" spans="1:4" ht="18" x14ac:dyDescent="0.25">
      <c r="A931" s="19" t="str">
        <f>IF(D931&lt;&gt;" ",'База данных_основная'!#REF!," ")</f>
        <v xml:space="preserve"> </v>
      </c>
      <c r="B931" s="19" t="str">
        <f t="array" ref="B9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31" s="19" t="str">
        <f t="array" ref="C9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31" s="19" t="str">
        <f t="array" ref="D9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32" spans="1:4" ht="18" x14ac:dyDescent="0.25">
      <c r="A932" s="19" t="str">
        <f>IF(D932&lt;&gt;" ",'База данных_основная'!#REF!," ")</f>
        <v xml:space="preserve"> </v>
      </c>
      <c r="B932" s="19" t="str">
        <f t="array" ref="B9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32" s="19" t="str">
        <f t="array" ref="C9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32" s="19" t="str">
        <f t="array" ref="D9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33" spans="1:4" ht="18" x14ac:dyDescent="0.25">
      <c r="A933" s="19" t="str">
        <f>IF(D933&lt;&gt;" ",'База данных_основная'!#REF!," ")</f>
        <v xml:space="preserve"> </v>
      </c>
      <c r="B933" s="19" t="str">
        <f t="array" ref="B9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33" s="19" t="str">
        <f t="array" ref="C9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33" s="19" t="str">
        <f t="array" ref="D9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34" spans="1:4" ht="18" x14ac:dyDescent="0.25">
      <c r="A934" s="19" t="str">
        <f>IF(D934&lt;&gt;" ",'База данных_основная'!#REF!," ")</f>
        <v xml:space="preserve"> </v>
      </c>
      <c r="B934" s="19" t="str">
        <f t="array" ref="B9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34" s="19" t="str">
        <f t="array" ref="C9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34" s="19" t="str">
        <f t="array" ref="D9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35" spans="1:4" ht="18" x14ac:dyDescent="0.25">
      <c r="A935" s="19" t="str">
        <f>IF(D935&lt;&gt;" ",'База данных_основная'!#REF!," ")</f>
        <v xml:space="preserve"> </v>
      </c>
      <c r="B935" s="19" t="str">
        <f t="array" ref="B9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35" s="19" t="str">
        <f t="array" ref="C9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35" s="19" t="str">
        <f t="array" ref="D9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36" spans="1:4" ht="18" x14ac:dyDescent="0.25">
      <c r="A936" s="19" t="str">
        <f>IF(D936&lt;&gt;" ",'База данных_основная'!#REF!," ")</f>
        <v xml:space="preserve"> </v>
      </c>
      <c r="B936" s="19" t="str">
        <f t="array" ref="B9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36" s="19" t="str">
        <f t="array" ref="C9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36" s="19" t="str">
        <f t="array" ref="D9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37" spans="1:4" ht="18" x14ac:dyDescent="0.25">
      <c r="A937" s="19" t="str">
        <f>IF(D937&lt;&gt;" ",'База данных_основная'!#REF!," ")</f>
        <v xml:space="preserve"> </v>
      </c>
      <c r="B937" s="19" t="str">
        <f t="array" ref="B9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37" s="19" t="str">
        <f t="array" ref="C9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37" s="19" t="str">
        <f t="array" ref="D9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38" spans="1:4" ht="18" x14ac:dyDescent="0.25">
      <c r="A938" s="19" t="str">
        <f>IF(D938&lt;&gt;" ",'База данных_основная'!#REF!," ")</f>
        <v xml:space="preserve"> </v>
      </c>
      <c r="B938" s="19" t="str">
        <f t="array" ref="B9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38" s="19" t="str">
        <f t="array" ref="C9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38" s="19" t="str">
        <f t="array" ref="D9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39" spans="1:4" ht="18" x14ac:dyDescent="0.25">
      <c r="A939" s="19" t="str">
        <f>IF(D939&lt;&gt;" ",'База данных_основная'!#REF!," ")</f>
        <v xml:space="preserve"> </v>
      </c>
      <c r="B939" s="19" t="str">
        <f t="array" ref="B9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39" s="19" t="str">
        <f t="array" ref="C9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39" s="19" t="str">
        <f t="array" ref="D9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40" spans="1:4" ht="18" x14ac:dyDescent="0.25">
      <c r="A940" s="19" t="str">
        <f>IF(D940&lt;&gt;" ",'База данных_основная'!#REF!," ")</f>
        <v xml:space="preserve"> </v>
      </c>
      <c r="B940" s="19" t="str">
        <f t="array" ref="B9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40" s="19" t="str">
        <f t="array" ref="C9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40" s="19" t="str">
        <f t="array" ref="D9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41" spans="1:4" ht="18" x14ac:dyDescent="0.25">
      <c r="A941" s="19" t="str">
        <f>IF(D941&lt;&gt;" ",'База данных_основная'!#REF!," ")</f>
        <v xml:space="preserve"> </v>
      </c>
      <c r="B941" s="19" t="str">
        <f t="array" ref="B9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41" s="19" t="str">
        <f t="array" ref="C9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41" s="19" t="str">
        <f t="array" ref="D9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42" spans="1:4" ht="18" x14ac:dyDescent="0.25">
      <c r="A942" s="19" t="str">
        <f>IF(D942&lt;&gt;" ",'База данных_основная'!#REF!," ")</f>
        <v xml:space="preserve"> </v>
      </c>
      <c r="B942" s="19" t="str">
        <f t="array" ref="B9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42" s="19" t="str">
        <f t="array" ref="C9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42" s="19" t="str">
        <f t="array" ref="D9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43" spans="1:4" ht="18" x14ac:dyDescent="0.25">
      <c r="A943" s="19" t="str">
        <f>IF(D943&lt;&gt;" ",'База данных_основная'!#REF!," ")</f>
        <v xml:space="preserve"> </v>
      </c>
      <c r="B943" s="19" t="str">
        <f t="array" ref="B9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43" s="19" t="str">
        <f t="array" ref="C9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43" s="19" t="str">
        <f t="array" ref="D9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44" spans="1:4" ht="18" x14ac:dyDescent="0.25">
      <c r="A944" s="19" t="str">
        <f>IF(D944&lt;&gt;" ",'База данных_основная'!#REF!," ")</f>
        <v xml:space="preserve"> </v>
      </c>
      <c r="B944" s="19" t="str">
        <f t="array" ref="B9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44" s="19" t="str">
        <f t="array" ref="C9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44" s="19" t="str">
        <f t="array" ref="D9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45" spans="1:4" ht="18" x14ac:dyDescent="0.25">
      <c r="A945" s="19" t="str">
        <f>IF(D945&lt;&gt;" ",'База данных_основная'!#REF!," ")</f>
        <v xml:space="preserve"> </v>
      </c>
      <c r="B945" s="19" t="str">
        <f t="array" ref="B9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45" s="19" t="str">
        <f t="array" ref="C9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45" s="19" t="str">
        <f t="array" ref="D9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46" spans="1:4" ht="18" x14ac:dyDescent="0.25">
      <c r="A946" s="19" t="str">
        <f>IF(D946&lt;&gt;" ",'База данных_основная'!#REF!," ")</f>
        <v xml:space="preserve"> </v>
      </c>
      <c r="B946" s="19" t="str">
        <f t="array" ref="B9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46" s="19" t="str">
        <f t="array" ref="C9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46" s="19" t="str">
        <f t="array" ref="D9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47" spans="1:4" ht="18" x14ac:dyDescent="0.25">
      <c r="A947" s="19" t="str">
        <f>IF(D947&lt;&gt;" ",'База данных_основная'!#REF!," ")</f>
        <v xml:space="preserve"> </v>
      </c>
      <c r="B947" s="19" t="str">
        <f t="array" ref="B9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47" s="19" t="str">
        <f t="array" ref="C9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47" s="19" t="str">
        <f t="array" ref="D9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48" spans="1:4" ht="18" x14ac:dyDescent="0.25">
      <c r="A948" s="19" t="str">
        <f>IF(D948&lt;&gt;" ",'База данных_основная'!#REF!," ")</f>
        <v xml:space="preserve"> </v>
      </c>
      <c r="B948" s="19" t="str">
        <f t="array" ref="B9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48" s="19" t="str">
        <f t="array" ref="C9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48" s="19" t="str">
        <f t="array" ref="D9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49" spans="1:4" ht="18" x14ac:dyDescent="0.25">
      <c r="A949" s="19" t="str">
        <f>IF(D949&lt;&gt;" ",'База данных_основная'!#REF!," ")</f>
        <v xml:space="preserve"> </v>
      </c>
      <c r="B949" s="19" t="str">
        <f t="array" ref="B9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49" s="19" t="str">
        <f t="array" ref="C9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49" s="19" t="str">
        <f t="array" ref="D9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50" spans="1:4" ht="18" x14ac:dyDescent="0.25">
      <c r="A950" s="19" t="str">
        <f>IF(D950&lt;&gt;" ",'База данных_основная'!#REF!," ")</f>
        <v xml:space="preserve"> </v>
      </c>
      <c r="B950" s="19" t="str">
        <f t="array" ref="B9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50" s="19" t="str">
        <f t="array" ref="C9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50" s="19" t="str">
        <f t="array" ref="D9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51" spans="1:4" ht="18" x14ac:dyDescent="0.25">
      <c r="A951" s="19" t="str">
        <f>IF(D951&lt;&gt;" ",'База данных_основная'!#REF!," ")</f>
        <v xml:space="preserve"> </v>
      </c>
      <c r="B951" s="19" t="str">
        <f t="array" ref="B9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51" s="19" t="str">
        <f t="array" ref="C9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51" s="19" t="str">
        <f t="array" ref="D9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52" spans="1:4" ht="18" x14ac:dyDescent="0.25">
      <c r="A952" s="19" t="str">
        <f>IF(D952&lt;&gt;" ",'База данных_основная'!#REF!," ")</f>
        <v xml:space="preserve"> </v>
      </c>
      <c r="B952" s="19" t="str">
        <f t="array" ref="B9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52" s="19" t="str">
        <f t="array" ref="C9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52" s="19" t="str">
        <f t="array" ref="D9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53" spans="1:4" ht="18" x14ac:dyDescent="0.25">
      <c r="A953" s="19" t="str">
        <f>IF(D953&lt;&gt;" ",'База данных_основная'!#REF!," ")</f>
        <v xml:space="preserve"> </v>
      </c>
      <c r="B953" s="19" t="str">
        <f t="array" ref="B9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53" s="19" t="str">
        <f t="array" ref="C9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53" s="19" t="str">
        <f t="array" ref="D9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54" spans="1:4" ht="18" x14ac:dyDescent="0.25">
      <c r="A954" s="19" t="str">
        <f>IF(D954&lt;&gt;" ",'База данных_основная'!#REF!," ")</f>
        <v xml:space="preserve"> </v>
      </c>
      <c r="B954" s="19" t="str">
        <f t="array" ref="B9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54" s="19" t="str">
        <f t="array" ref="C9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54" s="19" t="str">
        <f t="array" ref="D9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55" spans="1:4" ht="18" x14ac:dyDescent="0.25">
      <c r="A955" s="19" t="str">
        <f>IF(D955&lt;&gt;" ",'База данных_основная'!#REF!," ")</f>
        <v xml:space="preserve"> </v>
      </c>
      <c r="B955" s="19" t="str">
        <f t="array" ref="B9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55" s="19" t="str">
        <f t="array" ref="C9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55" s="19" t="str">
        <f t="array" ref="D9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56" spans="1:4" ht="18" x14ac:dyDescent="0.25">
      <c r="A956" s="19" t="str">
        <f>IF(D956&lt;&gt;" ",'База данных_основная'!#REF!," ")</f>
        <v xml:space="preserve"> </v>
      </c>
      <c r="B956" s="19" t="str">
        <f t="array" ref="B9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56" s="19" t="str">
        <f t="array" ref="C9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56" s="19" t="str">
        <f t="array" ref="D9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57" spans="1:4" ht="18" x14ac:dyDescent="0.25">
      <c r="A957" s="19" t="str">
        <f>IF(D957&lt;&gt;" ",'База данных_основная'!#REF!," ")</f>
        <v xml:space="preserve"> </v>
      </c>
      <c r="B957" s="19" t="str">
        <f t="array" ref="B9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57" s="19" t="str">
        <f t="array" ref="C9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57" s="19" t="str">
        <f t="array" ref="D9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58" spans="1:4" ht="18" x14ac:dyDescent="0.25">
      <c r="A958" s="19" t="str">
        <f>IF(D958&lt;&gt;" ",'База данных_основная'!#REF!," ")</f>
        <v xml:space="preserve"> </v>
      </c>
      <c r="B958" s="19" t="str">
        <f t="array" ref="B9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58" s="19" t="str">
        <f t="array" ref="C9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58" s="19" t="str">
        <f t="array" ref="D9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59" spans="1:4" ht="18" x14ac:dyDescent="0.25">
      <c r="A959" s="19" t="str">
        <f>IF(D959&lt;&gt;" ",'База данных_основная'!#REF!," ")</f>
        <v xml:space="preserve"> </v>
      </c>
      <c r="B959" s="19" t="str">
        <f t="array" ref="B9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59" s="19" t="str">
        <f t="array" ref="C9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59" s="19" t="str">
        <f t="array" ref="D9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60" spans="1:4" ht="18" x14ac:dyDescent="0.25">
      <c r="A960" s="19" t="str">
        <f>IF(D960&lt;&gt;" ",'База данных_основная'!#REF!," ")</f>
        <v xml:space="preserve"> </v>
      </c>
      <c r="B960" s="19" t="str">
        <f t="array" ref="B9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60" s="19" t="str">
        <f t="array" ref="C9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60" s="19" t="str">
        <f t="array" ref="D9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61" spans="1:4" ht="18" x14ac:dyDescent="0.25">
      <c r="A961" s="19" t="str">
        <f>IF(D961&lt;&gt;" ",'База данных_основная'!#REF!," ")</f>
        <v xml:space="preserve"> </v>
      </c>
      <c r="B961" s="19" t="str">
        <f t="array" ref="B9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61" s="19" t="str">
        <f t="array" ref="C9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61" s="19" t="str">
        <f t="array" ref="D9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62" spans="1:4" ht="18" x14ac:dyDescent="0.25">
      <c r="A962" s="19" t="str">
        <f>IF(D962&lt;&gt;" ",'База данных_основная'!#REF!," ")</f>
        <v xml:space="preserve"> </v>
      </c>
      <c r="B962" s="19" t="str">
        <f t="array" ref="B9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62" s="19" t="str">
        <f t="array" ref="C9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62" s="19" t="str">
        <f t="array" ref="D9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63" spans="1:4" ht="18" x14ac:dyDescent="0.25">
      <c r="A963" s="19" t="str">
        <f>IF(D963&lt;&gt;" ",'База данных_основная'!#REF!," ")</f>
        <v xml:space="preserve"> </v>
      </c>
      <c r="B963" s="19" t="str">
        <f t="array" ref="B9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63" s="19" t="str">
        <f t="array" ref="C9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63" s="19" t="str">
        <f t="array" ref="D9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64" spans="1:4" ht="18" x14ac:dyDescent="0.25">
      <c r="A964" s="19" t="str">
        <f>IF(D964&lt;&gt;" ",'База данных_основная'!#REF!," ")</f>
        <v xml:space="preserve"> </v>
      </c>
      <c r="B964" s="19" t="str">
        <f t="array" ref="B9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64" s="19" t="str">
        <f t="array" ref="C9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64" s="19" t="str">
        <f t="array" ref="D9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65" spans="1:4" ht="18" x14ac:dyDescent="0.25">
      <c r="A965" s="19" t="str">
        <f>IF(D965&lt;&gt;" ",'База данных_основная'!#REF!," ")</f>
        <v xml:space="preserve"> </v>
      </c>
      <c r="B965" s="19" t="str">
        <f t="array" ref="B9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65" s="19" t="str">
        <f t="array" ref="C9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65" s="19" t="str">
        <f t="array" ref="D9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66" spans="1:4" ht="18" x14ac:dyDescent="0.25">
      <c r="A966" s="19" t="str">
        <f>IF(D966&lt;&gt;" ",'База данных_основная'!#REF!," ")</f>
        <v xml:space="preserve"> </v>
      </c>
      <c r="B966" s="19" t="str">
        <f t="array" ref="B9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66" s="19" t="str">
        <f t="array" ref="C9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66" s="19" t="str">
        <f t="array" ref="D9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67" spans="1:4" ht="18" x14ac:dyDescent="0.25">
      <c r="A967" s="19" t="str">
        <f>IF(D967&lt;&gt;" ",'База данных_основная'!#REF!," ")</f>
        <v xml:space="preserve"> </v>
      </c>
      <c r="B967" s="19" t="str">
        <f t="array" ref="B9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67" s="19" t="str">
        <f t="array" ref="C9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67" s="19" t="str">
        <f t="array" ref="D9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68" spans="1:4" ht="18" x14ac:dyDescent="0.25">
      <c r="A968" s="19" t="str">
        <f>IF(D968&lt;&gt;" ",'База данных_основная'!#REF!," ")</f>
        <v xml:space="preserve"> </v>
      </c>
      <c r="B968" s="19" t="str">
        <f t="array" ref="B9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68" s="19" t="str">
        <f t="array" ref="C9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68" s="19" t="str">
        <f t="array" ref="D9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69" spans="1:4" ht="18" x14ac:dyDescent="0.25">
      <c r="A969" s="19" t="str">
        <f>IF(D969&lt;&gt;" ",'База данных_основная'!#REF!," ")</f>
        <v xml:space="preserve"> </v>
      </c>
      <c r="B969" s="19" t="str">
        <f t="array" ref="B9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69" s="19" t="str">
        <f t="array" ref="C9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69" s="19" t="str">
        <f t="array" ref="D9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70" spans="1:4" ht="18" x14ac:dyDescent="0.25">
      <c r="A970" s="19" t="str">
        <f>IF(D970&lt;&gt;" ",'База данных_основная'!#REF!," ")</f>
        <v xml:space="preserve"> </v>
      </c>
      <c r="B970" s="19" t="str">
        <f t="array" ref="B9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70" s="19" t="str">
        <f t="array" ref="C9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70" s="19" t="str">
        <f t="array" ref="D9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71" spans="1:4" ht="18" x14ac:dyDescent="0.25">
      <c r="A971" s="19" t="str">
        <f>IF(D971&lt;&gt;" ",'База данных_основная'!#REF!," ")</f>
        <v xml:space="preserve"> </v>
      </c>
      <c r="B971" s="19" t="str">
        <f t="array" ref="B9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71" s="19" t="str">
        <f t="array" ref="C9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71" s="19" t="str">
        <f t="array" ref="D9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72" spans="1:4" ht="18" x14ac:dyDescent="0.25">
      <c r="A972" s="19" t="str">
        <f>IF(D972&lt;&gt;" ",'База данных_основная'!#REF!," ")</f>
        <v xml:space="preserve"> </v>
      </c>
      <c r="B972" s="19" t="str">
        <f t="array" ref="B9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72" s="19" t="str">
        <f t="array" ref="C9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72" s="19" t="str">
        <f t="array" ref="D9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73" spans="1:4" ht="18" x14ac:dyDescent="0.25">
      <c r="A973" s="19" t="str">
        <f>IF(D973&lt;&gt;" ",'База данных_основная'!#REF!," ")</f>
        <v xml:space="preserve"> </v>
      </c>
      <c r="B973" s="19" t="str">
        <f t="array" ref="B9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73" s="19" t="str">
        <f t="array" ref="C9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73" s="19" t="str">
        <f t="array" ref="D9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74" spans="1:4" ht="18" x14ac:dyDescent="0.25">
      <c r="A974" s="19" t="str">
        <f>IF(D974&lt;&gt;" ",'База данных_основная'!#REF!," ")</f>
        <v xml:space="preserve"> </v>
      </c>
      <c r="B974" s="19" t="str">
        <f t="array" ref="B9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74" s="19" t="str">
        <f t="array" ref="C9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74" s="19" t="str">
        <f t="array" ref="D9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75" spans="1:4" ht="18" x14ac:dyDescent="0.25">
      <c r="A975" s="19" t="str">
        <f>IF(D975&lt;&gt;" ",'База данных_основная'!#REF!," ")</f>
        <v xml:space="preserve"> </v>
      </c>
      <c r="B975" s="19" t="str">
        <f t="array" ref="B9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75" s="19" t="str">
        <f t="array" ref="C9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75" s="19" t="str">
        <f t="array" ref="D9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76" spans="1:4" ht="18" x14ac:dyDescent="0.25">
      <c r="A976" s="19" t="str">
        <f>IF(D976&lt;&gt;" ",'База данных_основная'!#REF!," ")</f>
        <v xml:space="preserve"> </v>
      </c>
      <c r="B976" s="19" t="str">
        <f t="array" ref="B9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76" s="19" t="str">
        <f t="array" ref="C9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76" s="19" t="str">
        <f t="array" ref="D9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77" spans="1:4" ht="18" x14ac:dyDescent="0.25">
      <c r="A977" s="19" t="str">
        <f>IF(D977&lt;&gt;" ",'База данных_основная'!#REF!," ")</f>
        <v xml:space="preserve"> </v>
      </c>
      <c r="B977" s="19" t="str">
        <f t="array" ref="B9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77" s="19" t="str">
        <f t="array" ref="C9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77" s="19" t="str">
        <f t="array" ref="D9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78" spans="1:4" ht="18" x14ac:dyDescent="0.25">
      <c r="A978" s="19" t="str">
        <f>IF(D978&lt;&gt;" ",'База данных_основная'!#REF!," ")</f>
        <v xml:space="preserve"> </v>
      </c>
      <c r="B978" s="19" t="str">
        <f t="array" ref="B9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78" s="19" t="str">
        <f t="array" ref="C9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78" s="19" t="str">
        <f t="array" ref="D9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79" spans="1:4" ht="18" x14ac:dyDescent="0.25">
      <c r="A979" s="19" t="str">
        <f>IF(D979&lt;&gt;" ",'База данных_основная'!#REF!," ")</f>
        <v xml:space="preserve"> </v>
      </c>
      <c r="B979" s="19" t="str">
        <f t="array" ref="B9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79" s="19" t="str">
        <f t="array" ref="C9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79" s="19" t="str">
        <f t="array" ref="D9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80" spans="1:4" ht="18" x14ac:dyDescent="0.25">
      <c r="A980" s="19" t="str">
        <f>IF(D980&lt;&gt;" ",'База данных_основная'!#REF!," ")</f>
        <v xml:space="preserve"> </v>
      </c>
      <c r="B980" s="19" t="str">
        <f t="array" ref="B9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80" s="19" t="str">
        <f t="array" ref="C9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80" s="19" t="str">
        <f t="array" ref="D9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81" spans="1:4" ht="18" x14ac:dyDescent="0.25">
      <c r="A981" s="19" t="str">
        <f>IF(D981&lt;&gt;" ",'База данных_основная'!#REF!," ")</f>
        <v xml:space="preserve"> </v>
      </c>
      <c r="B981" s="19" t="str">
        <f t="array" ref="B9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81" s="19" t="str">
        <f t="array" ref="C9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81" s="19" t="str">
        <f t="array" ref="D9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82" spans="1:4" ht="18" x14ac:dyDescent="0.25">
      <c r="A982" s="19" t="str">
        <f>IF(D982&lt;&gt;" ",'База данных_основная'!#REF!," ")</f>
        <v xml:space="preserve"> </v>
      </c>
      <c r="B982" s="19" t="str">
        <f t="array" ref="B9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82" s="19" t="str">
        <f t="array" ref="C9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82" s="19" t="str">
        <f t="array" ref="D9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83" spans="1:4" ht="18" x14ac:dyDescent="0.25">
      <c r="A983" s="19" t="str">
        <f>IF(D983&lt;&gt;" ",'База данных_основная'!#REF!," ")</f>
        <v xml:space="preserve"> </v>
      </c>
      <c r="B983" s="19" t="str">
        <f t="array" ref="B9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83" s="19" t="str">
        <f t="array" ref="C9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83" s="19" t="str">
        <f t="array" ref="D9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84" spans="1:4" ht="18" x14ac:dyDescent="0.25">
      <c r="A984" s="19" t="str">
        <f>IF(D984&lt;&gt;" ",'База данных_основная'!#REF!," ")</f>
        <v xml:space="preserve"> </v>
      </c>
      <c r="B984" s="19" t="str">
        <f t="array" ref="B9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84" s="19" t="str">
        <f t="array" ref="C9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84" s="19" t="str">
        <f t="array" ref="D9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85" spans="1:4" ht="18" x14ac:dyDescent="0.25">
      <c r="A985" s="19" t="str">
        <f>IF(D985&lt;&gt;" ",'База данных_основная'!#REF!," ")</f>
        <v xml:space="preserve"> </v>
      </c>
      <c r="B985" s="19" t="str">
        <f t="array" ref="B9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85" s="19" t="str">
        <f t="array" ref="C9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85" s="19" t="str">
        <f t="array" ref="D9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86" spans="1:4" ht="18" x14ac:dyDescent="0.25">
      <c r="A986" s="19" t="str">
        <f>IF(D986&lt;&gt;" ",'База данных_основная'!#REF!," ")</f>
        <v xml:space="preserve"> </v>
      </c>
      <c r="B986" s="19" t="str">
        <f t="array" ref="B9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86" s="19" t="str">
        <f t="array" ref="C9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86" s="19" t="str">
        <f t="array" ref="D9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87" spans="1:4" ht="18" x14ac:dyDescent="0.25">
      <c r="A987" s="19" t="str">
        <f>IF(D987&lt;&gt;" ",'База данных_основная'!#REF!," ")</f>
        <v xml:space="preserve"> </v>
      </c>
      <c r="B987" s="19" t="str">
        <f t="array" ref="B9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87" s="19" t="str">
        <f t="array" ref="C9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87" s="19" t="str">
        <f t="array" ref="D9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88" spans="1:4" ht="18" x14ac:dyDescent="0.25">
      <c r="A988" s="19" t="str">
        <f>IF(D988&lt;&gt;" ",'База данных_основная'!#REF!," ")</f>
        <v xml:space="preserve"> </v>
      </c>
      <c r="B988" s="19" t="str">
        <f t="array" ref="B9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88" s="19" t="str">
        <f t="array" ref="C9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88" s="19" t="str">
        <f t="array" ref="D9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89" spans="1:4" ht="18" x14ac:dyDescent="0.25">
      <c r="A989" s="19" t="str">
        <f>IF(D989&lt;&gt;" ",'База данных_основная'!#REF!," ")</f>
        <v xml:space="preserve"> </v>
      </c>
      <c r="B989" s="19" t="str">
        <f t="array" ref="B9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89" s="19" t="str">
        <f t="array" ref="C9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89" s="19" t="str">
        <f t="array" ref="D9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90" spans="1:4" ht="18" x14ac:dyDescent="0.25">
      <c r="A990" s="19" t="str">
        <f>IF(D990&lt;&gt;" ",'База данных_основная'!#REF!," ")</f>
        <v xml:space="preserve"> </v>
      </c>
      <c r="B990" s="19" t="str">
        <f t="array" ref="B9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90" s="19" t="str">
        <f t="array" ref="C9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90" s="19" t="str">
        <f t="array" ref="D9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91" spans="1:4" ht="18" x14ac:dyDescent="0.25">
      <c r="A991" s="19" t="str">
        <f>IF(D991&lt;&gt;" ",'База данных_основная'!#REF!," ")</f>
        <v xml:space="preserve"> </v>
      </c>
      <c r="B991" s="19" t="str">
        <f t="array" ref="B9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91" s="19" t="str">
        <f t="array" ref="C9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91" s="19" t="str">
        <f t="array" ref="D9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92" spans="1:4" ht="18" x14ac:dyDescent="0.25">
      <c r="A992" s="19" t="str">
        <f>IF(D992&lt;&gt;" ",'База данных_основная'!#REF!," ")</f>
        <v xml:space="preserve"> </v>
      </c>
      <c r="B992" s="19" t="str">
        <f t="array" ref="B9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92" s="19" t="str">
        <f t="array" ref="C9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92" s="19" t="str">
        <f t="array" ref="D9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93" spans="1:4" ht="18" x14ac:dyDescent="0.25">
      <c r="A993" s="19" t="str">
        <f>IF(D993&lt;&gt;" ",'База данных_основная'!#REF!," ")</f>
        <v xml:space="preserve"> </v>
      </c>
      <c r="B993" s="19" t="str">
        <f t="array" ref="B9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93" s="19" t="str">
        <f t="array" ref="C9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93" s="19" t="str">
        <f t="array" ref="D9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94" spans="1:4" ht="18" x14ac:dyDescent="0.25">
      <c r="A994" s="19" t="str">
        <f>IF(D994&lt;&gt;" ",'База данных_основная'!#REF!," ")</f>
        <v xml:space="preserve"> </v>
      </c>
      <c r="B994" s="19" t="str">
        <f t="array" ref="B9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94" s="19" t="str">
        <f t="array" ref="C9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94" s="19" t="str">
        <f t="array" ref="D9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95" spans="1:4" ht="18" x14ac:dyDescent="0.25">
      <c r="A995" s="19" t="str">
        <f>IF(D995&lt;&gt;" ",'База данных_основная'!#REF!," ")</f>
        <v xml:space="preserve"> </v>
      </c>
      <c r="B995" s="19" t="str">
        <f t="array" ref="B9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95" s="19" t="str">
        <f t="array" ref="C9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95" s="19" t="str">
        <f t="array" ref="D9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96" spans="1:4" ht="18" x14ac:dyDescent="0.25">
      <c r="A996" s="19" t="str">
        <f>IF(D996&lt;&gt;" ",'База данных_основная'!#REF!," ")</f>
        <v xml:space="preserve"> </v>
      </c>
      <c r="B996" s="19" t="str">
        <f t="array" ref="B9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96" s="19" t="str">
        <f t="array" ref="C9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96" s="19" t="str">
        <f t="array" ref="D9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97" spans="1:4" ht="18" x14ac:dyDescent="0.25">
      <c r="A997" s="19" t="str">
        <f>IF(D997&lt;&gt;" ",'База данных_основная'!#REF!," ")</f>
        <v xml:space="preserve"> </v>
      </c>
      <c r="B997" s="19" t="str">
        <f t="array" ref="B9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97" s="19" t="str">
        <f t="array" ref="C9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97" s="19" t="str">
        <f t="array" ref="D9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98" spans="1:4" ht="18" x14ac:dyDescent="0.25">
      <c r="A998" s="19" t="str">
        <f>IF(D998&lt;&gt;" ",'База данных_основная'!#REF!," ")</f>
        <v xml:space="preserve"> </v>
      </c>
      <c r="B998" s="19" t="str">
        <f t="array" ref="B9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98" s="19" t="str">
        <f t="array" ref="C9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98" s="19" t="str">
        <f t="array" ref="D9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999" spans="1:4" ht="18" x14ac:dyDescent="0.25">
      <c r="A999" s="19" t="str">
        <f>IF(D999&lt;&gt;" ",'База данных_основная'!#REF!," ")</f>
        <v xml:space="preserve"> </v>
      </c>
      <c r="B999" s="19" t="str">
        <f t="array" ref="B9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999" s="19" t="str">
        <f t="array" ref="C9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999" s="19" t="str">
        <f t="array" ref="D9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00" spans="1:4" ht="18" x14ac:dyDescent="0.25">
      <c r="A1000" s="19" t="str">
        <f>IF(D1000&lt;&gt;" ",'База данных_основная'!#REF!," ")</f>
        <v xml:space="preserve"> </v>
      </c>
      <c r="B1000" s="19" t="str">
        <f t="array" ref="B10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00" s="19" t="str">
        <f t="array" ref="C10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00" s="19" t="str">
        <f t="array" ref="D10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01" spans="1:4" ht="18" x14ac:dyDescent="0.25">
      <c r="A1001" s="19" t="str">
        <f>IF(D1001&lt;&gt;" ",'База данных_основная'!#REF!," ")</f>
        <v xml:space="preserve"> </v>
      </c>
      <c r="B1001" s="19" t="str">
        <f t="array" ref="B10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01" s="19" t="str">
        <f t="array" ref="C10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01" s="19" t="str">
        <f t="array" ref="D10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02" spans="1:4" ht="18" x14ac:dyDescent="0.25">
      <c r="A1002" s="19" t="str">
        <f>IF(D1002&lt;&gt;" ",'База данных_основная'!#REF!," ")</f>
        <v xml:space="preserve"> </v>
      </c>
      <c r="B1002" s="19" t="str">
        <f t="array" ref="B10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02" s="19" t="str">
        <f t="array" ref="C10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02" s="19" t="str">
        <f t="array" ref="D10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03" spans="1:4" ht="18" x14ac:dyDescent="0.25">
      <c r="A1003" s="19" t="str">
        <f>IF(D1003&lt;&gt;" ",'База данных_основная'!#REF!," ")</f>
        <v xml:space="preserve"> </v>
      </c>
      <c r="B1003" s="19" t="str">
        <f t="array" ref="B10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03" s="19" t="str">
        <f t="array" ref="C10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03" s="19" t="str">
        <f t="array" ref="D10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04" spans="1:4" ht="18" x14ac:dyDescent="0.25">
      <c r="A1004" s="19" t="str">
        <f>IF(D1004&lt;&gt;" ",'База данных_основная'!#REF!," ")</f>
        <v xml:space="preserve"> </v>
      </c>
      <c r="B1004" s="19" t="str">
        <f t="array" ref="B10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04" s="19" t="str">
        <f t="array" ref="C10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04" s="19" t="str">
        <f t="array" ref="D10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05" spans="1:4" ht="18" x14ac:dyDescent="0.25">
      <c r="A1005" s="19" t="str">
        <f>IF(D1005&lt;&gt;" ",'База данных_основная'!#REF!," ")</f>
        <v xml:space="preserve"> </v>
      </c>
      <c r="B1005" s="19" t="str">
        <f t="array" ref="B10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05" s="19" t="str">
        <f t="array" ref="C10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05" s="19" t="str">
        <f t="array" ref="D10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06" spans="1:4" ht="18" x14ac:dyDescent="0.25">
      <c r="A1006" s="19" t="str">
        <f>IF(D1006&lt;&gt;" ",'База данных_основная'!#REF!," ")</f>
        <v xml:space="preserve"> </v>
      </c>
      <c r="B1006" s="19" t="str">
        <f t="array" ref="B10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06" s="19" t="str">
        <f t="array" ref="C10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06" s="19" t="str">
        <f t="array" ref="D10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07" spans="1:4" ht="18" x14ac:dyDescent="0.25">
      <c r="A1007" s="19" t="str">
        <f>IF(D1007&lt;&gt;" ",'База данных_основная'!#REF!," ")</f>
        <v xml:space="preserve"> </v>
      </c>
      <c r="B1007" s="19" t="str">
        <f t="array" ref="B10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07" s="19" t="str">
        <f t="array" ref="C10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07" s="19" t="str">
        <f t="array" ref="D10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08" spans="1:4" ht="18" x14ac:dyDescent="0.25">
      <c r="A1008" s="19" t="str">
        <f>IF(D1008&lt;&gt;" ",'База данных_основная'!#REF!," ")</f>
        <v xml:space="preserve"> </v>
      </c>
      <c r="B1008" s="19" t="str">
        <f t="array" ref="B10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08" s="19" t="str">
        <f t="array" ref="C10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08" s="19" t="str">
        <f t="array" ref="D10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09" spans="1:4" ht="18" x14ac:dyDescent="0.25">
      <c r="A1009" s="19" t="str">
        <f>IF(D1009&lt;&gt;" ",'База данных_основная'!#REF!," ")</f>
        <v xml:space="preserve"> </v>
      </c>
      <c r="B1009" s="19" t="str">
        <f t="array" ref="B10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09" s="19" t="str">
        <f t="array" ref="C10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09" s="19" t="str">
        <f t="array" ref="D10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10" spans="1:4" ht="18" x14ac:dyDescent="0.25">
      <c r="A1010" s="19" t="str">
        <f>IF(D1010&lt;&gt;" ",'База данных_основная'!#REF!," ")</f>
        <v xml:space="preserve"> </v>
      </c>
      <c r="B1010" s="19" t="str">
        <f t="array" ref="B10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10" s="19" t="str">
        <f t="array" ref="C10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10" s="19" t="str">
        <f t="array" ref="D10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11" spans="1:4" ht="18" x14ac:dyDescent="0.25">
      <c r="A1011" s="19" t="str">
        <f>IF(D1011&lt;&gt;" ",'База данных_основная'!#REF!," ")</f>
        <v xml:space="preserve"> </v>
      </c>
      <c r="B1011" s="19" t="str">
        <f t="array" ref="B10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11" s="19" t="str">
        <f t="array" ref="C10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11" s="19" t="str">
        <f t="array" ref="D10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12" spans="1:4" ht="18" x14ac:dyDescent="0.25">
      <c r="A1012" s="19" t="str">
        <f>IF(D1012&lt;&gt;" ",'База данных_основная'!#REF!," ")</f>
        <v xml:space="preserve"> </v>
      </c>
      <c r="B1012" s="19" t="str">
        <f t="array" ref="B10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12" s="19" t="str">
        <f t="array" ref="C10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12" s="19" t="str">
        <f t="array" ref="D10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13" spans="1:4" ht="18" x14ac:dyDescent="0.25">
      <c r="A1013" s="19" t="str">
        <f>IF(D1013&lt;&gt;" ",'База данных_основная'!#REF!," ")</f>
        <v xml:space="preserve"> </v>
      </c>
      <c r="B1013" s="19" t="str">
        <f t="array" ref="B10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13" s="19" t="str">
        <f t="array" ref="C10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13" s="19" t="str">
        <f t="array" ref="D10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14" spans="1:4" ht="18" x14ac:dyDescent="0.25">
      <c r="A1014" s="19" t="str">
        <f>IF(D1014&lt;&gt;" ",'База данных_основная'!#REF!," ")</f>
        <v xml:space="preserve"> </v>
      </c>
      <c r="B1014" s="19" t="str">
        <f t="array" ref="B10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14" s="19" t="str">
        <f t="array" ref="C10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14" s="19" t="str">
        <f t="array" ref="D10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15" spans="1:4" ht="18" x14ac:dyDescent="0.25">
      <c r="A1015" s="19" t="str">
        <f>IF(D1015&lt;&gt;" ",'База данных_основная'!#REF!," ")</f>
        <v xml:space="preserve"> </v>
      </c>
      <c r="B1015" s="19" t="str">
        <f t="array" ref="B10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15" s="19" t="str">
        <f t="array" ref="C10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15" s="19" t="str">
        <f t="array" ref="D10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16" spans="1:4" ht="18" x14ac:dyDescent="0.25">
      <c r="A1016" s="19" t="str">
        <f>IF(D1016&lt;&gt;" ",'База данных_основная'!#REF!," ")</f>
        <v xml:space="preserve"> </v>
      </c>
      <c r="B1016" s="19" t="str">
        <f t="array" ref="B10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16" s="19" t="str">
        <f t="array" ref="C10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16" s="19" t="str">
        <f t="array" ref="D10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17" spans="1:4" ht="18" x14ac:dyDescent="0.25">
      <c r="A1017" s="19" t="str">
        <f>IF(D1017&lt;&gt;" ",'База данных_основная'!#REF!," ")</f>
        <v xml:space="preserve"> </v>
      </c>
      <c r="B1017" s="19" t="str">
        <f t="array" ref="B10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17" s="19" t="str">
        <f t="array" ref="C10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17" s="19" t="str">
        <f t="array" ref="D10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18" spans="1:4" ht="18" x14ac:dyDescent="0.25">
      <c r="A1018" s="19" t="str">
        <f>IF(D1018&lt;&gt;" ",'База данных_основная'!#REF!," ")</f>
        <v xml:space="preserve"> </v>
      </c>
      <c r="B1018" s="19" t="str">
        <f t="array" ref="B10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18" s="19" t="str">
        <f t="array" ref="C10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18" s="19" t="str">
        <f t="array" ref="D10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19" spans="1:4" ht="18" x14ac:dyDescent="0.25">
      <c r="A1019" s="19" t="str">
        <f>IF(D1019&lt;&gt;" ",'База данных_основная'!#REF!," ")</f>
        <v xml:space="preserve"> </v>
      </c>
      <c r="B1019" s="19" t="str">
        <f t="array" ref="B10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19" s="19" t="str">
        <f t="array" ref="C10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19" s="19" t="str">
        <f t="array" ref="D10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20" spans="1:4" ht="18" x14ac:dyDescent="0.25">
      <c r="A1020" s="19" t="str">
        <f>IF(D1020&lt;&gt;" ",'База данных_основная'!#REF!," ")</f>
        <v xml:space="preserve"> </v>
      </c>
      <c r="B1020" s="19" t="str">
        <f t="array" ref="B10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20" s="19" t="str">
        <f t="array" ref="C10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20" s="19" t="str">
        <f t="array" ref="D10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21" spans="1:4" ht="18" x14ac:dyDescent="0.25">
      <c r="A1021" s="19" t="str">
        <f>IF(D1021&lt;&gt;" ",'База данных_основная'!#REF!," ")</f>
        <v xml:space="preserve"> </v>
      </c>
      <c r="B1021" s="19" t="str">
        <f t="array" ref="B10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21" s="19" t="str">
        <f t="array" ref="C10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21" s="19" t="str">
        <f t="array" ref="D10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22" spans="1:4" ht="18" x14ac:dyDescent="0.25">
      <c r="A1022" s="19" t="str">
        <f>IF(D1022&lt;&gt;" ",'База данных_основная'!#REF!," ")</f>
        <v xml:space="preserve"> </v>
      </c>
      <c r="B1022" s="19" t="str">
        <f t="array" ref="B10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22" s="19" t="str">
        <f t="array" ref="C10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22" s="19" t="str">
        <f t="array" ref="D10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23" spans="1:4" ht="18" x14ac:dyDescent="0.25">
      <c r="A1023" s="19" t="str">
        <f>IF(D1023&lt;&gt;" ",'База данных_основная'!#REF!," ")</f>
        <v xml:space="preserve"> </v>
      </c>
      <c r="B1023" s="19" t="str">
        <f t="array" ref="B10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23" s="19" t="str">
        <f t="array" ref="C10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23" s="19" t="str">
        <f t="array" ref="D10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24" spans="1:4" ht="18" x14ac:dyDescent="0.25">
      <c r="A1024" s="19" t="str">
        <f>IF(D1024&lt;&gt;" ",'База данных_основная'!#REF!," ")</f>
        <v xml:space="preserve"> </v>
      </c>
      <c r="B1024" s="19" t="str">
        <f t="array" ref="B10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24" s="19" t="str">
        <f t="array" ref="C10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24" s="19" t="str">
        <f t="array" ref="D10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25" spans="1:4" ht="18" x14ac:dyDescent="0.25">
      <c r="A1025" s="19" t="str">
        <f>IF(D1025&lt;&gt;" ",'База данных_основная'!#REF!," ")</f>
        <v xml:space="preserve"> </v>
      </c>
      <c r="B1025" s="19" t="str">
        <f t="array" ref="B10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25" s="19" t="str">
        <f t="array" ref="C10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25" s="19" t="str">
        <f t="array" ref="D10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26" spans="1:4" ht="18" x14ac:dyDescent="0.25">
      <c r="A1026" s="19" t="str">
        <f>IF(D1026&lt;&gt;" ",'База данных_основная'!#REF!," ")</f>
        <v xml:space="preserve"> </v>
      </c>
      <c r="B1026" s="19" t="str">
        <f t="array" ref="B10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26" s="19" t="str">
        <f t="array" ref="C10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26" s="19" t="str">
        <f t="array" ref="D10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27" spans="1:4" ht="18" x14ac:dyDescent="0.25">
      <c r="A1027" s="19" t="str">
        <f>IF(D1027&lt;&gt;" ",'База данных_основная'!#REF!," ")</f>
        <v xml:space="preserve"> </v>
      </c>
      <c r="B1027" s="19" t="str">
        <f t="array" ref="B10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27" s="19" t="str">
        <f t="array" ref="C10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27" s="19" t="str">
        <f t="array" ref="D10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28" spans="1:4" ht="18" x14ac:dyDescent="0.25">
      <c r="A1028" s="19" t="str">
        <f>IF(D1028&lt;&gt;" ",'База данных_основная'!#REF!," ")</f>
        <v xml:space="preserve"> </v>
      </c>
      <c r="B1028" s="19" t="str">
        <f t="array" ref="B10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28" s="19" t="str">
        <f t="array" ref="C10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28" s="19" t="str">
        <f t="array" ref="D10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29" spans="1:4" ht="18" x14ac:dyDescent="0.25">
      <c r="A1029" s="19" t="str">
        <f>IF(D1029&lt;&gt;" ",'База данных_основная'!#REF!," ")</f>
        <v xml:space="preserve"> </v>
      </c>
      <c r="B1029" s="19" t="str">
        <f t="array" ref="B10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29" s="19" t="str">
        <f t="array" ref="C10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29" s="19" t="str">
        <f t="array" ref="D10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30" spans="1:4" ht="18" x14ac:dyDescent="0.25">
      <c r="A1030" s="19" t="str">
        <f>IF(D1030&lt;&gt;" ",'База данных_основная'!#REF!," ")</f>
        <v xml:space="preserve"> </v>
      </c>
      <c r="B1030" s="19" t="str">
        <f t="array" ref="B10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30" s="19" t="str">
        <f t="array" ref="C10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30" s="19" t="str">
        <f t="array" ref="D10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31" spans="1:4" ht="18" x14ac:dyDescent="0.25">
      <c r="A1031" s="19" t="str">
        <f>IF(D1031&lt;&gt;" ",'База данных_основная'!#REF!," ")</f>
        <v xml:space="preserve"> </v>
      </c>
      <c r="B1031" s="19" t="str">
        <f t="array" ref="B10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31" s="19" t="str">
        <f t="array" ref="C10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31" s="19" t="str">
        <f t="array" ref="D10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32" spans="1:4" ht="18" x14ac:dyDescent="0.25">
      <c r="A1032" s="19" t="str">
        <f>IF(D1032&lt;&gt;" ",'База данных_основная'!#REF!," ")</f>
        <v xml:space="preserve"> </v>
      </c>
      <c r="B1032" s="19" t="str">
        <f t="array" ref="B10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32" s="19" t="str">
        <f t="array" ref="C10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32" s="19" t="str">
        <f t="array" ref="D10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33" spans="1:4" ht="18" x14ac:dyDescent="0.25">
      <c r="A1033" s="19" t="str">
        <f>IF(D1033&lt;&gt;" ",'База данных_основная'!#REF!," ")</f>
        <v xml:space="preserve"> </v>
      </c>
      <c r="B1033" s="19" t="str">
        <f t="array" ref="B10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33" s="19" t="str">
        <f t="array" ref="C10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33" s="19" t="str">
        <f t="array" ref="D10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34" spans="1:4" ht="18" x14ac:dyDescent="0.25">
      <c r="A1034" s="19" t="str">
        <f>IF(D1034&lt;&gt;" ",'База данных_основная'!#REF!," ")</f>
        <v xml:space="preserve"> </v>
      </c>
      <c r="B1034" s="19" t="str">
        <f t="array" ref="B10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34" s="19" t="str">
        <f t="array" ref="C10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34" s="19" t="str">
        <f t="array" ref="D10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35" spans="1:4" ht="18" x14ac:dyDescent="0.25">
      <c r="A1035" s="19" t="str">
        <f>IF(D1035&lt;&gt;" ",'База данных_основная'!#REF!," ")</f>
        <v xml:space="preserve"> </v>
      </c>
      <c r="B1035" s="19" t="str">
        <f t="array" ref="B10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35" s="19" t="str">
        <f t="array" ref="C10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35" s="19" t="str">
        <f t="array" ref="D10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36" spans="1:4" ht="18" x14ac:dyDescent="0.25">
      <c r="A1036" s="19" t="str">
        <f>IF(D1036&lt;&gt;" ",'База данных_основная'!#REF!," ")</f>
        <v xml:space="preserve"> </v>
      </c>
      <c r="B1036" s="19" t="str">
        <f t="array" ref="B10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36" s="19" t="str">
        <f t="array" ref="C10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36" s="19" t="str">
        <f t="array" ref="D10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37" spans="1:4" ht="18" x14ac:dyDescent="0.25">
      <c r="A1037" s="19" t="str">
        <f>IF(D1037&lt;&gt;" ",'База данных_основная'!#REF!," ")</f>
        <v xml:space="preserve"> </v>
      </c>
      <c r="B1037" s="19" t="str">
        <f t="array" ref="B10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37" s="19" t="str">
        <f t="array" ref="C10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37" s="19" t="str">
        <f t="array" ref="D10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38" spans="1:4" ht="18" x14ac:dyDescent="0.25">
      <c r="A1038" s="19" t="str">
        <f>IF(D1038&lt;&gt;" ",'База данных_основная'!#REF!," ")</f>
        <v xml:space="preserve"> </v>
      </c>
      <c r="B1038" s="19" t="str">
        <f t="array" ref="B10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38" s="19" t="str">
        <f t="array" ref="C10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38" s="19" t="str">
        <f t="array" ref="D10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39" spans="1:4" ht="18" x14ac:dyDescent="0.25">
      <c r="A1039" s="19" t="str">
        <f>IF(D1039&lt;&gt;" ",'База данных_основная'!#REF!," ")</f>
        <v xml:space="preserve"> </v>
      </c>
      <c r="B1039" s="19" t="str">
        <f t="array" ref="B10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39" s="19" t="str">
        <f t="array" ref="C10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39" s="19" t="str">
        <f t="array" ref="D10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40" spans="1:4" ht="18" x14ac:dyDescent="0.25">
      <c r="A1040" s="19" t="str">
        <f>IF(D1040&lt;&gt;" ",'База данных_основная'!#REF!," ")</f>
        <v xml:space="preserve"> </v>
      </c>
      <c r="B1040" s="19" t="str">
        <f t="array" ref="B10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40" s="19" t="str">
        <f t="array" ref="C10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40" s="19" t="str">
        <f t="array" ref="D10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41" spans="1:4" ht="18" x14ac:dyDescent="0.25">
      <c r="A1041" s="19" t="str">
        <f>IF(D1041&lt;&gt;" ",'База данных_основная'!#REF!," ")</f>
        <v xml:space="preserve"> </v>
      </c>
      <c r="B1041" s="19" t="str">
        <f t="array" ref="B10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41" s="19" t="str">
        <f t="array" ref="C10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41" s="19" t="str">
        <f t="array" ref="D10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42" spans="1:4" ht="18" x14ac:dyDescent="0.25">
      <c r="A1042" s="19" t="str">
        <f>IF(D1042&lt;&gt;" ",'База данных_основная'!#REF!," ")</f>
        <v xml:space="preserve"> </v>
      </c>
      <c r="B1042" s="19" t="str">
        <f t="array" ref="B10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42" s="19" t="str">
        <f t="array" ref="C10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42" s="19" t="str">
        <f t="array" ref="D10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43" spans="1:4" ht="18" x14ac:dyDescent="0.25">
      <c r="A1043" s="19" t="str">
        <f>IF(D1043&lt;&gt;" ",'База данных_основная'!#REF!," ")</f>
        <v xml:space="preserve"> </v>
      </c>
      <c r="B1043" s="19" t="str">
        <f t="array" ref="B10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43" s="19" t="str">
        <f t="array" ref="C10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43" s="19" t="str">
        <f t="array" ref="D10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44" spans="1:4" ht="18" x14ac:dyDescent="0.25">
      <c r="A1044" s="19" t="str">
        <f>IF(D1044&lt;&gt;" ",'База данных_основная'!#REF!," ")</f>
        <v xml:space="preserve"> </v>
      </c>
      <c r="B1044" s="19" t="str">
        <f t="array" ref="B10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44" s="19" t="str">
        <f t="array" ref="C10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44" s="19" t="str">
        <f t="array" ref="D10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45" spans="1:4" ht="18" x14ac:dyDescent="0.25">
      <c r="A1045" s="19" t="str">
        <f>IF(D1045&lt;&gt;" ",'База данных_основная'!#REF!," ")</f>
        <v xml:space="preserve"> </v>
      </c>
      <c r="B1045" s="19" t="str">
        <f t="array" ref="B10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45" s="19" t="str">
        <f t="array" ref="C10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45" s="19" t="str">
        <f t="array" ref="D10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46" spans="1:4" ht="18" x14ac:dyDescent="0.25">
      <c r="A1046" s="19" t="str">
        <f>IF(D1046&lt;&gt;" ",'База данных_основная'!#REF!," ")</f>
        <v xml:space="preserve"> </v>
      </c>
      <c r="B1046" s="19" t="str">
        <f t="array" ref="B10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46" s="19" t="str">
        <f t="array" ref="C10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46" s="19" t="str">
        <f t="array" ref="D10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47" spans="1:4" ht="18" x14ac:dyDescent="0.25">
      <c r="A1047" s="19" t="str">
        <f>IF(D1047&lt;&gt;" ",'База данных_основная'!#REF!," ")</f>
        <v xml:space="preserve"> </v>
      </c>
      <c r="B1047" s="19" t="str">
        <f t="array" ref="B10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47" s="19" t="str">
        <f t="array" ref="C10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47" s="19" t="str">
        <f t="array" ref="D10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48" spans="1:4" ht="18" x14ac:dyDescent="0.25">
      <c r="A1048" s="19" t="str">
        <f>IF(D1048&lt;&gt;" ",'База данных_основная'!#REF!," ")</f>
        <v xml:space="preserve"> </v>
      </c>
      <c r="B1048" s="19" t="str">
        <f t="array" ref="B10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48" s="19" t="str">
        <f t="array" ref="C10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48" s="19" t="str">
        <f t="array" ref="D10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49" spans="1:4" ht="18" x14ac:dyDescent="0.25">
      <c r="A1049" s="19" t="str">
        <f>IF(D1049&lt;&gt;" ",'База данных_основная'!#REF!," ")</f>
        <v xml:space="preserve"> </v>
      </c>
      <c r="B1049" s="19" t="str">
        <f t="array" ref="B10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49" s="19" t="str">
        <f t="array" ref="C10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49" s="19" t="str">
        <f t="array" ref="D10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50" spans="1:4" ht="18" x14ac:dyDescent="0.25">
      <c r="A1050" s="19" t="str">
        <f>IF(D1050&lt;&gt;" ",'База данных_основная'!#REF!," ")</f>
        <v xml:space="preserve"> </v>
      </c>
      <c r="B1050" s="19" t="str">
        <f t="array" ref="B10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50" s="19" t="str">
        <f t="array" ref="C10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50" s="19" t="str">
        <f t="array" ref="D10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51" spans="1:4" ht="18" x14ac:dyDescent="0.25">
      <c r="A1051" s="19" t="str">
        <f>IF(D1051&lt;&gt;" ",'База данных_основная'!#REF!," ")</f>
        <v xml:space="preserve"> </v>
      </c>
      <c r="B1051" s="19" t="str">
        <f t="array" ref="B10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51" s="19" t="str">
        <f t="array" ref="C10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51" s="19" t="str">
        <f t="array" ref="D10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52" spans="1:4" ht="18" x14ac:dyDescent="0.25">
      <c r="A1052" s="19" t="str">
        <f>IF(D1052&lt;&gt;" ",'База данных_основная'!#REF!," ")</f>
        <v xml:space="preserve"> </v>
      </c>
      <c r="B1052" s="19" t="str">
        <f t="array" ref="B10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52" s="19" t="str">
        <f t="array" ref="C10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52" s="19" t="str">
        <f t="array" ref="D10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53" spans="1:4" ht="18" x14ac:dyDescent="0.25">
      <c r="A1053" s="19" t="str">
        <f>IF(D1053&lt;&gt;" ",'База данных_основная'!#REF!," ")</f>
        <v xml:space="preserve"> </v>
      </c>
      <c r="B1053" s="19" t="str">
        <f t="array" ref="B10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53" s="19" t="str">
        <f t="array" ref="C10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53" s="19" t="str">
        <f t="array" ref="D10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54" spans="1:4" ht="18" x14ac:dyDescent="0.25">
      <c r="A1054" s="19" t="str">
        <f>IF(D1054&lt;&gt;" ",'База данных_основная'!#REF!," ")</f>
        <v xml:space="preserve"> </v>
      </c>
      <c r="B1054" s="19" t="str">
        <f t="array" ref="B10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54" s="19" t="str">
        <f t="array" ref="C10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54" s="19" t="str">
        <f t="array" ref="D10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55" spans="1:4" ht="18" x14ac:dyDescent="0.25">
      <c r="A1055" s="19" t="str">
        <f>IF(D1055&lt;&gt;" ",'База данных_основная'!#REF!," ")</f>
        <v xml:space="preserve"> </v>
      </c>
      <c r="B1055" s="19" t="str">
        <f t="array" ref="B10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55" s="19" t="str">
        <f t="array" ref="C10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55" s="19" t="str">
        <f t="array" ref="D10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56" spans="1:4" ht="18" x14ac:dyDescent="0.25">
      <c r="A1056" s="19" t="str">
        <f>IF(D1056&lt;&gt;" ",'База данных_основная'!#REF!," ")</f>
        <v xml:space="preserve"> </v>
      </c>
      <c r="B1056" s="19" t="str">
        <f t="array" ref="B10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56" s="19" t="str">
        <f t="array" ref="C10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56" s="19" t="str">
        <f t="array" ref="D10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57" spans="1:4" ht="18" x14ac:dyDescent="0.25">
      <c r="A1057" s="19" t="str">
        <f>IF(D1057&lt;&gt;" ",'База данных_основная'!#REF!," ")</f>
        <v xml:space="preserve"> </v>
      </c>
      <c r="B1057" s="19" t="str">
        <f t="array" ref="B10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57" s="19" t="str">
        <f t="array" ref="C10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57" s="19" t="str">
        <f t="array" ref="D10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58" spans="1:4" ht="18" x14ac:dyDescent="0.25">
      <c r="A1058" s="19" t="str">
        <f>IF(D1058&lt;&gt;" ",'База данных_основная'!#REF!," ")</f>
        <v xml:space="preserve"> </v>
      </c>
      <c r="B1058" s="19" t="str">
        <f t="array" ref="B10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58" s="19" t="str">
        <f t="array" ref="C10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58" s="19" t="str">
        <f t="array" ref="D10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59" spans="1:4" ht="18" x14ac:dyDescent="0.25">
      <c r="A1059" s="19" t="str">
        <f>IF(D1059&lt;&gt;" ",'База данных_основная'!#REF!," ")</f>
        <v xml:space="preserve"> </v>
      </c>
      <c r="B1059" s="19" t="str">
        <f t="array" ref="B10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59" s="19" t="str">
        <f t="array" ref="C10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59" s="19" t="str">
        <f t="array" ref="D10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60" spans="1:4" ht="18" x14ac:dyDescent="0.25">
      <c r="A1060" s="19" t="str">
        <f>IF(D1060&lt;&gt;" ",'База данных_основная'!#REF!," ")</f>
        <v xml:space="preserve"> </v>
      </c>
      <c r="B1060" s="19" t="str">
        <f t="array" ref="B10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60" s="19" t="str">
        <f t="array" ref="C10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60" s="19" t="str">
        <f t="array" ref="D10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61" spans="1:4" ht="18" x14ac:dyDescent="0.25">
      <c r="A1061" s="19" t="str">
        <f>IF(D1061&lt;&gt;" ",'База данных_основная'!#REF!," ")</f>
        <v xml:space="preserve"> </v>
      </c>
      <c r="B1061" s="19" t="str">
        <f t="array" ref="B10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61" s="19" t="str">
        <f t="array" ref="C10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61" s="19" t="str">
        <f t="array" ref="D10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62" spans="1:4" ht="18" x14ac:dyDescent="0.25">
      <c r="A1062" s="19" t="str">
        <f>IF(D1062&lt;&gt;" ",'База данных_основная'!#REF!," ")</f>
        <v xml:space="preserve"> </v>
      </c>
      <c r="B1062" s="19" t="str">
        <f t="array" ref="B10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62" s="19" t="str">
        <f t="array" ref="C10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62" s="19" t="str">
        <f t="array" ref="D10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63" spans="1:4" ht="18" x14ac:dyDescent="0.25">
      <c r="A1063" s="19" t="str">
        <f>IF(D1063&lt;&gt;" ",'База данных_основная'!#REF!," ")</f>
        <v xml:space="preserve"> </v>
      </c>
      <c r="B1063" s="19" t="str">
        <f t="array" ref="B10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63" s="19" t="str">
        <f t="array" ref="C10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63" s="19" t="str">
        <f t="array" ref="D10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64" spans="1:4" ht="18" x14ac:dyDescent="0.25">
      <c r="A1064" s="19" t="str">
        <f>IF(D1064&lt;&gt;" ",'База данных_основная'!#REF!," ")</f>
        <v xml:space="preserve"> </v>
      </c>
      <c r="B1064" s="19" t="str">
        <f t="array" ref="B10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64" s="19" t="str">
        <f t="array" ref="C10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64" s="19" t="str">
        <f t="array" ref="D10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65" spans="1:4" ht="18" x14ac:dyDescent="0.25">
      <c r="A1065" s="19" t="str">
        <f>IF(D1065&lt;&gt;" ",'База данных_основная'!#REF!," ")</f>
        <v xml:space="preserve"> </v>
      </c>
      <c r="B1065" s="19" t="str">
        <f t="array" ref="B10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65" s="19" t="str">
        <f t="array" ref="C10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65" s="19" t="str">
        <f t="array" ref="D10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66" spans="1:4" ht="18" x14ac:dyDescent="0.25">
      <c r="A1066" s="19" t="str">
        <f>IF(D1066&lt;&gt;" ",'База данных_основная'!#REF!," ")</f>
        <v xml:space="preserve"> </v>
      </c>
      <c r="B1066" s="19" t="str">
        <f t="array" ref="B10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66" s="19" t="str">
        <f t="array" ref="C10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66" s="19" t="str">
        <f t="array" ref="D10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67" spans="1:4" ht="18" x14ac:dyDescent="0.25">
      <c r="A1067" s="19" t="str">
        <f>IF(D1067&lt;&gt;" ",'База данных_основная'!#REF!," ")</f>
        <v xml:space="preserve"> </v>
      </c>
      <c r="B1067" s="19" t="str">
        <f t="array" ref="B10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67" s="19" t="str">
        <f t="array" ref="C10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67" s="19" t="str">
        <f t="array" ref="D10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68" spans="1:4" ht="18" x14ac:dyDescent="0.25">
      <c r="A1068" s="19" t="str">
        <f>IF(D1068&lt;&gt;" ",'База данных_основная'!#REF!," ")</f>
        <v xml:space="preserve"> </v>
      </c>
      <c r="B1068" s="19" t="str">
        <f t="array" ref="B10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68" s="19" t="str">
        <f t="array" ref="C10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68" s="19" t="str">
        <f t="array" ref="D10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69" spans="1:4" ht="18" x14ac:dyDescent="0.25">
      <c r="A1069" s="19" t="str">
        <f>IF(D1069&lt;&gt;" ",'База данных_основная'!#REF!," ")</f>
        <v xml:space="preserve"> </v>
      </c>
      <c r="B1069" s="19" t="str">
        <f t="array" ref="B10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69" s="19" t="str">
        <f t="array" ref="C10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69" s="19" t="str">
        <f t="array" ref="D10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70" spans="1:4" ht="18" x14ac:dyDescent="0.25">
      <c r="A1070" s="19" t="str">
        <f>IF(D1070&lt;&gt;" ",'База данных_основная'!#REF!," ")</f>
        <v xml:space="preserve"> </v>
      </c>
      <c r="B1070" s="19" t="str">
        <f t="array" ref="B10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70" s="19" t="str">
        <f t="array" ref="C10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70" s="19" t="str">
        <f t="array" ref="D10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71" spans="1:4" ht="18" x14ac:dyDescent="0.25">
      <c r="A1071" s="19" t="str">
        <f>IF(D1071&lt;&gt;" ",'База данных_основная'!#REF!," ")</f>
        <v xml:space="preserve"> </v>
      </c>
      <c r="B1071" s="19" t="str">
        <f t="array" ref="B10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71" s="19" t="str">
        <f t="array" ref="C10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71" s="19" t="str">
        <f t="array" ref="D10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72" spans="1:4" ht="18" x14ac:dyDescent="0.25">
      <c r="A1072" s="19" t="str">
        <f>IF(D1072&lt;&gt;" ",'База данных_основная'!#REF!," ")</f>
        <v xml:space="preserve"> </v>
      </c>
      <c r="B1072" s="19" t="str">
        <f t="array" ref="B10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72" s="19" t="str">
        <f t="array" ref="C10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72" s="19" t="str">
        <f t="array" ref="D10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73" spans="1:4" ht="18" x14ac:dyDescent="0.25">
      <c r="A1073" s="19" t="str">
        <f>IF(D1073&lt;&gt;" ",'База данных_основная'!#REF!," ")</f>
        <v xml:space="preserve"> </v>
      </c>
      <c r="B1073" s="19" t="str">
        <f t="array" ref="B10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73" s="19" t="str">
        <f t="array" ref="C10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73" s="19" t="str">
        <f t="array" ref="D10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74" spans="1:4" ht="18" x14ac:dyDescent="0.25">
      <c r="A1074" s="19" t="str">
        <f>IF(D1074&lt;&gt;" ",'База данных_основная'!#REF!," ")</f>
        <v xml:space="preserve"> </v>
      </c>
      <c r="B1074" s="19" t="str">
        <f t="array" ref="B10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74" s="19" t="str">
        <f t="array" ref="C10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74" s="19" t="str">
        <f t="array" ref="D10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75" spans="1:4" ht="18" x14ac:dyDescent="0.25">
      <c r="A1075" s="19" t="str">
        <f>IF(D1075&lt;&gt;" ",'База данных_основная'!#REF!," ")</f>
        <v xml:space="preserve"> </v>
      </c>
      <c r="B1075" s="19" t="str">
        <f t="array" ref="B10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75" s="19" t="str">
        <f t="array" ref="C10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75" s="19" t="str">
        <f t="array" ref="D10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76" spans="1:4" ht="18" x14ac:dyDescent="0.25">
      <c r="A1076" s="19" t="str">
        <f>IF(D1076&lt;&gt;" ",'База данных_основная'!#REF!," ")</f>
        <v xml:space="preserve"> </v>
      </c>
      <c r="B1076" s="19" t="str">
        <f t="array" ref="B10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76" s="19" t="str">
        <f t="array" ref="C10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76" s="19" t="str">
        <f t="array" ref="D10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77" spans="1:4" ht="18" x14ac:dyDescent="0.25">
      <c r="A1077" s="19" t="str">
        <f>IF(D1077&lt;&gt;" ",'База данных_основная'!#REF!," ")</f>
        <v xml:space="preserve"> </v>
      </c>
      <c r="B1077" s="19" t="str">
        <f t="array" ref="B10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77" s="19" t="str">
        <f t="array" ref="C10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77" s="19" t="str">
        <f t="array" ref="D10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78" spans="1:4" ht="18" x14ac:dyDescent="0.25">
      <c r="A1078" s="19" t="str">
        <f>IF(D1078&lt;&gt;" ",'База данных_основная'!#REF!," ")</f>
        <v xml:space="preserve"> </v>
      </c>
      <c r="B1078" s="19" t="str">
        <f t="array" ref="B10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78" s="19" t="str">
        <f t="array" ref="C10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78" s="19" t="str">
        <f t="array" ref="D10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79" spans="1:4" ht="18" x14ac:dyDescent="0.25">
      <c r="A1079" s="19" t="str">
        <f>IF(D1079&lt;&gt;" ",'База данных_основная'!#REF!," ")</f>
        <v xml:space="preserve"> </v>
      </c>
      <c r="B1079" s="19" t="str">
        <f t="array" ref="B10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79" s="19" t="str">
        <f t="array" ref="C10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79" s="19" t="str">
        <f t="array" ref="D10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80" spans="1:4" ht="18" x14ac:dyDescent="0.25">
      <c r="A1080" s="19" t="str">
        <f>IF(D1080&lt;&gt;" ",'База данных_основная'!#REF!," ")</f>
        <v xml:space="preserve"> </v>
      </c>
      <c r="B1080" s="19" t="str">
        <f t="array" ref="B10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80" s="19" t="str">
        <f t="array" ref="C10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80" s="19" t="str">
        <f t="array" ref="D10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81" spans="1:4" ht="18" x14ac:dyDescent="0.25">
      <c r="A1081" s="19" t="str">
        <f>IF(D1081&lt;&gt;" ",'База данных_основная'!#REF!," ")</f>
        <v xml:space="preserve"> </v>
      </c>
      <c r="B1081" s="19" t="str">
        <f t="array" ref="B10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81" s="19" t="str">
        <f t="array" ref="C10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81" s="19" t="str">
        <f t="array" ref="D10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82" spans="1:4" ht="18" x14ac:dyDescent="0.25">
      <c r="A1082" s="19" t="str">
        <f>IF(D1082&lt;&gt;" ",'База данных_основная'!#REF!," ")</f>
        <v xml:space="preserve"> </v>
      </c>
      <c r="B1082" s="19" t="str">
        <f t="array" ref="B10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82" s="19" t="str">
        <f t="array" ref="C10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82" s="19" t="str">
        <f t="array" ref="D10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83" spans="1:4" ht="18" x14ac:dyDescent="0.25">
      <c r="A1083" s="19" t="str">
        <f>IF(D1083&lt;&gt;" ",'База данных_основная'!#REF!," ")</f>
        <v xml:space="preserve"> </v>
      </c>
      <c r="B1083" s="19" t="str">
        <f t="array" ref="B10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83" s="19" t="str">
        <f t="array" ref="C10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83" s="19" t="str">
        <f t="array" ref="D10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84" spans="1:4" ht="18" x14ac:dyDescent="0.25">
      <c r="A1084" s="19" t="str">
        <f>IF(D1084&lt;&gt;" ",'База данных_основная'!#REF!," ")</f>
        <v xml:space="preserve"> </v>
      </c>
      <c r="B1084" s="19" t="str">
        <f t="array" ref="B10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84" s="19" t="str">
        <f t="array" ref="C10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84" s="19" t="str">
        <f t="array" ref="D10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85" spans="1:4" ht="18" x14ac:dyDescent="0.25">
      <c r="A1085" s="19" t="str">
        <f>IF(D1085&lt;&gt;" ",'База данных_основная'!#REF!," ")</f>
        <v xml:space="preserve"> </v>
      </c>
      <c r="B1085" s="19" t="str">
        <f t="array" ref="B10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85" s="19" t="str">
        <f t="array" ref="C10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85" s="19" t="str">
        <f t="array" ref="D10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86" spans="1:4" ht="18" x14ac:dyDescent="0.25">
      <c r="A1086" s="19" t="str">
        <f>IF(D1086&lt;&gt;" ",'База данных_основная'!#REF!," ")</f>
        <v xml:space="preserve"> </v>
      </c>
      <c r="B1086" s="19" t="str">
        <f t="array" ref="B10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86" s="19" t="str">
        <f t="array" ref="C10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86" s="19" t="str">
        <f t="array" ref="D10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87" spans="1:4" ht="18" x14ac:dyDescent="0.25">
      <c r="A1087" s="19" t="str">
        <f>IF(D1087&lt;&gt;" ",'База данных_основная'!#REF!," ")</f>
        <v xml:space="preserve"> </v>
      </c>
      <c r="B1087" s="19" t="str">
        <f t="array" ref="B10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87" s="19" t="str">
        <f t="array" ref="C10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87" s="19" t="str">
        <f t="array" ref="D10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88" spans="1:4" ht="18" x14ac:dyDescent="0.25">
      <c r="A1088" s="19" t="str">
        <f>IF(D1088&lt;&gt;" ",'База данных_основная'!#REF!," ")</f>
        <v xml:space="preserve"> </v>
      </c>
      <c r="B1088" s="19" t="str">
        <f t="array" ref="B10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88" s="19" t="str">
        <f t="array" ref="C10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88" s="19" t="str">
        <f t="array" ref="D10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89" spans="1:4" ht="18" x14ac:dyDescent="0.25">
      <c r="A1089" s="19" t="str">
        <f>IF(D1089&lt;&gt;" ",'База данных_основная'!#REF!," ")</f>
        <v xml:space="preserve"> </v>
      </c>
      <c r="B1089" s="19" t="str">
        <f t="array" ref="B10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89" s="19" t="str">
        <f t="array" ref="C10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89" s="19" t="str">
        <f t="array" ref="D10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90" spans="1:4" ht="18" x14ac:dyDescent="0.25">
      <c r="A1090" s="19" t="str">
        <f>IF(D1090&lt;&gt;" ",'База данных_основная'!#REF!," ")</f>
        <v xml:space="preserve"> </v>
      </c>
      <c r="B1090" s="19" t="str">
        <f t="array" ref="B10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90" s="19" t="str">
        <f t="array" ref="C10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90" s="19" t="str">
        <f t="array" ref="D10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91" spans="1:4" ht="18" x14ac:dyDescent="0.25">
      <c r="A1091" s="19" t="str">
        <f>IF(D1091&lt;&gt;" ",'База данных_основная'!#REF!," ")</f>
        <v xml:space="preserve"> </v>
      </c>
      <c r="B1091" s="19" t="str">
        <f t="array" ref="B10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91" s="19" t="str">
        <f t="array" ref="C10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91" s="19" t="str">
        <f t="array" ref="D10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92" spans="1:4" ht="18" x14ac:dyDescent="0.25">
      <c r="A1092" s="19" t="str">
        <f>IF(D1092&lt;&gt;" ",'База данных_основная'!#REF!," ")</f>
        <v xml:space="preserve"> </v>
      </c>
      <c r="B1092" s="19" t="str">
        <f t="array" ref="B10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92" s="19" t="str">
        <f t="array" ref="C10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92" s="19" t="str">
        <f t="array" ref="D10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93" spans="1:4" ht="18" x14ac:dyDescent="0.25">
      <c r="A1093" s="19" t="str">
        <f>IF(D1093&lt;&gt;" ",'База данных_основная'!#REF!," ")</f>
        <v xml:space="preserve"> </v>
      </c>
      <c r="B1093" s="19" t="str">
        <f t="array" ref="B10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93" s="19" t="str">
        <f t="array" ref="C10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93" s="19" t="str">
        <f t="array" ref="D10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94" spans="1:4" ht="18" x14ac:dyDescent="0.25">
      <c r="A1094" s="19" t="str">
        <f>IF(D1094&lt;&gt;" ",'База данных_основная'!#REF!," ")</f>
        <v xml:space="preserve"> </v>
      </c>
      <c r="B1094" s="19" t="str">
        <f t="array" ref="B10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94" s="19" t="str">
        <f t="array" ref="C10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94" s="19" t="str">
        <f t="array" ref="D10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95" spans="1:4" ht="18" x14ac:dyDescent="0.25">
      <c r="A1095" s="19" t="str">
        <f>IF(D1095&lt;&gt;" ",'База данных_основная'!#REF!," ")</f>
        <v xml:space="preserve"> </v>
      </c>
      <c r="B1095" s="19" t="str">
        <f t="array" ref="B10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95" s="19" t="str">
        <f t="array" ref="C10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95" s="19" t="str">
        <f t="array" ref="D10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96" spans="1:4" ht="18" x14ac:dyDescent="0.25">
      <c r="A1096" s="19" t="str">
        <f>IF(D1096&lt;&gt;" ",'База данных_основная'!#REF!," ")</f>
        <v xml:space="preserve"> </v>
      </c>
      <c r="B1096" s="19" t="str">
        <f t="array" ref="B10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96" s="19" t="str">
        <f t="array" ref="C10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96" s="19" t="str">
        <f t="array" ref="D10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97" spans="1:4" ht="18" x14ac:dyDescent="0.25">
      <c r="A1097" s="19" t="str">
        <f>IF(D1097&lt;&gt;" ",'База данных_основная'!#REF!," ")</f>
        <v xml:space="preserve"> </v>
      </c>
      <c r="B1097" s="19" t="str">
        <f t="array" ref="B10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97" s="19" t="str">
        <f t="array" ref="C10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97" s="19" t="str">
        <f t="array" ref="D10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98" spans="1:4" ht="18" x14ac:dyDescent="0.25">
      <c r="A1098" s="19" t="str">
        <f>IF(D1098&lt;&gt;" ",'База данных_основная'!#REF!," ")</f>
        <v xml:space="preserve"> </v>
      </c>
      <c r="B1098" s="19" t="str">
        <f t="array" ref="B10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98" s="19" t="str">
        <f t="array" ref="C10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98" s="19" t="str">
        <f t="array" ref="D10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099" spans="1:4" ht="18" x14ac:dyDescent="0.25">
      <c r="A1099" s="19" t="str">
        <f>IF(D1099&lt;&gt;" ",'База данных_основная'!#REF!," ")</f>
        <v xml:space="preserve"> </v>
      </c>
      <c r="B1099" s="19" t="str">
        <f t="array" ref="B10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099" s="19" t="str">
        <f t="array" ref="C10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099" s="19" t="str">
        <f t="array" ref="D10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00" spans="1:4" ht="18" x14ac:dyDescent="0.25">
      <c r="A1100" s="19" t="str">
        <f>IF(D1100&lt;&gt;" ",'База данных_основная'!#REF!," ")</f>
        <v xml:space="preserve"> </v>
      </c>
      <c r="B1100" s="19" t="str">
        <f t="array" ref="B11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00" s="19" t="str">
        <f t="array" ref="C11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00" s="19" t="str">
        <f t="array" ref="D11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01" spans="1:4" ht="18" x14ac:dyDescent="0.25">
      <c r="A1101" s="19" t="str">
        <f>IF(D1101&lt;&gt;" ",'База данных_основная'!#REF!," ")</f>
        <v xml:space="preserve"> </v>
      </c>
      <c r="B1101" s="19" t="str">
        <f t="array" ref="B11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01" s="19" t="str">
        <f t="array" ref="C11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01" s="19" t="str">
        <f t="array" ref="D11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02" spans="1:4" ht="18" x14ac:dyDescent="0.25">
      <c r="A1102" s="19" t="str">
        <f>IF(D1102&lt;&gt;" ",'База данных_основная'!#REF!," ")</f>
        <v xml:space="preserve"> </v>
      </c>
      <c r="B1102" s="19" t="str">
        <f t="array" ref="B11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02" s="19" t="str">
        <f t="array" ref="C11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02" s="19" t="str">
        <f t="array" ref="D11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03" spans="1:4" ht="18" x14ac:dyDescent="0.25">
      <c r="A1103" s="19" t="str">
        <f>IF(D1103&lt;&gt;" ",'База данных_основная'!#REF!," ")</f>
        <v xml:space="preserve"> </v>
      </c>
      <c r="B1103" s="19" t="str">
        <f t="array" ref="B11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03" s="19" t="str">
        <f t="array" ref="C11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03" s="19" t="str">
        <f t="array" ref="D11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04" spans="1:4" ht="18" x14ac:dyDescent="0.25">
      <c r="A1104" s="19" t="str">
        <f>IF(D1104&lt;&gt;" ",'База данных_основная'!#REF!," ")</f>
        <v xml:space="preserve"> </v>
      </c>
      <c r="B1104" s="19" t="str">
        <f t="array" ref="B11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04" s="19" t="str">
        <f t="array" ref="C11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04" s="19" t="str">
        <f t="array" ref="D11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05" spans="1:4" ht="18" x14ac:dyDescent="0.25">
      <c r="A1105" s="19" t="str">
        <f>IF(D1105&lt;&gt;" ",'База данных_основная'!#REF!," ")</f>
        <v xml:space="preserve"> </v>
      </c>
      <c r="B1105" s="19" t="str">
        <f t="array" ref="B11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05" s="19" t="str">
        <f t="array" ref="C11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05" s="19" t="str">
        <f t="array" ref="D11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06" spans="1:4" ht="18" x14ac:dyDescent="0.25">
      <c r="A1106" s="19" t="str">
        <f>IF(D1106&lt;&gt;" ",'База данных_основная'!#REF!," ")</f>
        <v xml:space="preserve"> </v>
      </c>
      <c r="B1106" s="19" t="str">
        <f t="array" ref="B11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06" s="19" t="str">
        <f t="array" ref="C11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06" s="19" t="str">
        <f t="array" ref="D11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07" spans="1:4" ht="18" x14ac:dyDescent="0.25">
      <c r="A1107" s="19" t="str">
        <f>IF(D1107&lt;&gt;" ",'База данных_основная'!#REF!," ")</f>
        <v xml:space="preserve"> </v>
      </c>
      <c r="B1107" s="19" t="str">
        <f t="array" ref="B11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07" s="19" t="str">
        <f t="array" ref="C11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07" s="19" t="str">
        <f t="array" ref="D11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08" spans="1:4" ht="18" x14ac:dyDescent="0.25">
      <c r="A1108" s="19" t="str">
        <f>IF(D1108&lt;&gt;" ",'База данных_основная'!#REF!," ")</f>
        <v xml:space="preserve"> </v>
      </c>
      <c r="B1108" s="19" t="str">
        <f t="array" ref="B11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08" s="19" t="str">
        <f t="array" ref="C11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08" s="19" t="str">
        <f t="array" ref="D11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09" spans="1:4" ht="18" x14ac:dyDescent="0.25">
      <c r="A1109" s="19" t="str">
        <f>IF(D1109&lt;&gt;" ",'База данных_основная'!#REF!," ")</f>
        <v xml:space="preserve"> </v>
      </c>
      <c r="B1109" s="19" t="str">
        <f t="array" ref="B11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09" s="19" t="str">
        <f t="array" ref="C11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09" s="19" t="str">
        <f t="array" ref="D11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10" spans="1:4" ht="18" x14ac:dyDescent="0.25">
      <c r="A1110" s="19" t="str">
        <f>IF(D1110&lt;&gt;" ",'База данных_основная'!#REF!," ")</f>
        <v xml:space="preserve"> </v>
      </c>
      <c r="B1110" s="19" t="str">
        <f t="array" ref="B11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10" s="19" t="str">
        <f t="array" ref="C11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10" s="19" t="str">
        <f t="array" ref="D11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11" spans="1:4" ht="18" x14ac:dyDescent="0.25">
      <c r="A1111" s="19" t="str">
        <f>IF(D1111&lt;&gt;" ",'База данных_основная'!#REF!," ")</f>
        <v xml:space="preserve"> </v>
      </c>
      <c r="B1111" s="19" t="str">
        <f t="array" ref="B11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11" s="19" t="str">
        <f t="array" ref="C11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11" s="19" t="str">
        <f t="array" ref="D11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12" spans="1:4" ht="18" x14ac:dyDescent="0.25">
      <c r="A1112" s="19" t="str">
        <f>IF(D1112&lt;&gt;" ",'База данных_основная'!#REF!," ")</f>
        <v xml:space="preserve"> </v>
      </c>
      <c r="B1112" s="19" t="str">
        <f t="array" ref="B11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12" s="19" t="str">
        <f t="array" ref="C11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12" s="19" t="str">
        <f t="array" ref="D11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13" spans="1:4" ht="18" x14ac:dyDescent="0.25">
      <c r="A1113" s="19" t="str">
        <f>IF(D1113&lt;&gt;" ",'База данных_основная'!#REF!," ")</f>
        <v xml:space="preserve"> </v>
      </c>
      <c r="B1113" s="19" t="str">
        <f t="array" ref="B11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13" s="19" t="str">
        <f t="array" ref="C11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13" s="19" t="str">
        <f t="array" ref="D11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14" spans="1:4" ht="18" x14ac:dyDescent="0.25">
      <c r="A1114" s="19" t="str">
        <f>IF(D1114&lt;&gt;" ",'База данных_основная'!#REF!," ")</f>
        <v xml:space="preserve"> </v>
      </c>
      <c r="B1114" s="19" t="str">
        <f t="array" ref="B11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14" s="19" t="str">
        <f t="array" ref="C11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14" s="19" t="str">
        <f t="array" ref="D11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15" spans="1:4" ht="18" x14ac:dyDescent="0.25">
      <c r="A1115" s="19" t="str">
        <f>IF(D1115&lt;&gt;" ",'База данных_основная'!#REF!," ")</f>
        <v xml:space="preserve"> </v>
      </c>
      <c r="B1115" s="19" t="str">
        <f t="array" ref="B11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15" s="19" t="str">
        <f t="array" ref="C11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15" s="19" t="str">
        <f t="array" ref="D11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16" spans="1:4" ht="18" x14ac:dyDescent="0.25">
      <c r="A1116" s="19" t="str">
        <f>IF(D1116&lt;&gt;" ",'База данных_основная'!#REF!," ")</f>
        <v xml:space="preserve"> </v>
      </c>
      <c r="B1116" s="19" t="str">
        <f t="array" ref="B11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16" s="19" t="str">
        <f t="array" ref="C11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16" s="19" t="str">
        <f t="array" ref="D11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17" spans="1:4" ht="18" x14ac:dyDescent="0.25">
      <c r="A1117" s="19" t="str">
        <f>IF(D1117&lt;&gt;" ",'База данных_основная'!#REF!," ")</f>
        <v xml:space="preserve"> </v>
      </c>
      <c r="B1117" s="19" t="str">
        <f t="array" ref="B11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17" s="19" t="str">
        <f t="array" ref="C11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17" s="19" t="str">
        <f t="array" ref="D11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18" spans="1:4" ht="18" x14ac:dyDescent="0.25">
      <c r="A1118" s="19" t="str">
        <f>IF(D1118&lt;&gt;" ",'База данных_основная'!#REF!," ")</f>
        <v xml:space="preserve"> </v>
      </c>
      <c r="B1118" s="19" t="str">
        <f t="array" ref="B11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18" s="19" t="str">
        <f t="array" ref="C11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18" s="19" t="str">
        <f t="array" ref="D11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19" spans="1:4" ht="18" x14ac:dyDescent="0.25">
      <c r="A1119" s="19" t="str">
        <f>IF(D1119&lt;&gt;" ",'База данных_основная'!#REF!," ")</f>
        <v xml:space="preserve"> </v>
      </c>
      <c r="B1119" s="19" t="str">
        <f t="array" ref="B11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19" s="19" t="str">
        <f t="array" ref="C11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19" s="19" t="str">
        <f t="array" ref="D11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20" spans="1:4" ht="18" x14ac:dyDescent="0.25">
      <c r="A1120" s="19" t="str">
        <f>IF(D1120&lt;&gt;" ",'База данных_основная'!#REF!," ")</f>
        <v xml:space="preserve"> </v>
      </c>
      <c r="B1120" s="19" t="str">
        <f t="array" ref="B11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20" s="19" t="str">
        <f t="array" ref="C11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20" s="19" t="str">
        <f t="array" ref="D11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21" spans="1:4" ht="18" x14ac:dyDescent="0.25">
      <c r="A1121" s="19" t="str">
        <f>IF(D1121&lt;&gt;" ",'База данных_основная'!#REF!," ")</f>
        <v xml:space="preserve"> </v>
      </c>
      <c r="B1121" s="19" t="str">
        <f t="array" ref="B11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21" s="19" t="str">
        <f t="array" ref="C11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21" s="19" t="str">
        <f t="array" ref="D11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22" spans="1:4" ht="18" x14ac:dyDescent="0.25">
      <c r="A1122" s="19" t="str">
        <f>IF(D1122&lt;&gt;" ",'База данных_основная'!#REF!," ")</f>
        <v xml:space="preserve"> </v>
      </c>
      <c r="B1122" s="19" t="str">
        <f t="array" ref="B11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22" s="19" t="str">
        <f t="array" ref="C11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22" s="19" t="str">
        <f t="array" ref="D11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23" spans="1:4" ht="18" x14ac:dyDescent="0.25">
      <c r="A1123" s="19" t="str">
        <f>IF(D1123&lt;&gt;" ",'База данных_основная'!#REF!," ")</f>
        <v xml:space="preserve"> </v>
      </c>
      <c r="B1123" s="19" t="str">
        <f t="array" ref="B11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23" s="19" t="str">
        <f t="array" ref="C11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23" s="19" t="str">
        <f t="array" ref="D11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24" spans="1:4" ht="18" x14ac:dyDescent="0.25">
      <c r="A1124" s="19" t="str">
        <f>IF(D1124&lt;&gt;" ",'База данных_основная'!#REF!," ")</f>
        <v xml:space="preserve"> </v>
      </c>
      <c r="B1124" s="19" t="str">
        <f t="array" ref="B11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24" s="19" t="str">
        <f t="array" ref="C11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24" s="19" t="str">
        <f t="array" ref="D11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25" spans="1:4" ht="18" x14ac:dyDescent="0.25">
      <c r="A1125" s="19" t="str">
        <f>IF(D1125&lt;&gt;" ",'База данных_основная'!#REF!," ")</f>
        <v xml:space="preserve"> </v>
      </c>
      <c r="B1125" s="19" t="str">
        <f t="array" ref="B11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25" s="19" t="str">
        <f t="array" ref="C11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25" s="19" t="str">
        <f t="array" ref="D11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26" spans="1:4" ht="18" x14ac:dyDescent="0.25">
      <c r="A1126" s="19" t="str">
        <f>IF(D1126&lt;&gt;" ",'База данных_основная'!#REF!," ")</f>
        <v xml:space="preserve"> </v>
      </c>
      <c r="B1126" s="19" t="str">
        <f t="array" ref="B11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26" s="19" t="str">
        <f t="array" ref="C11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26" s="19" t="str">
        <f t="array" ref="D11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27" spans="1:4" ht="18" x14ac:dyDescent="0.25">
      <c r="A1127" s="19" t="str">
        <f>IF(D1127&lt;&gt;" ",'База данных_основная'!#REF!," ")</f>
        <v xml:space="preserve"> </v>
      </c>
      <c r="B1127" s="19" t="str">
        <f t="array" ref="B11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27" s="19" t="str">
        <f t="array" ref="C11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27" s="19" t="str">
        <f t="array" ref="D11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28" spans="1:4" ht="18" x14ac:dyDescent="0.25">
      <c r="A1128" s="19" t="str">
        <f>IF(D1128&lt;&gt;" ",'База данных_основная'!#REF!," ")</f>
        <v xml:space="preserve"> </v>
      </c>
      <c r="B1128" s="19" t="str">
        <f t="array" ref="B11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28" s="19" t="str">
        <f t="array" ref="C11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28" s="19" t="str">
        <f t="array" ref="D11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29" spans="1:4" ht="18" x14ac:dyDescent="0.25">
      <c r="A1129" s="19" t="str">
        <f>IF(D1129&lt;&gt;" ",'База данных_основная'!#REF!," ")</f>
        <v xml:space="preserve"> </v>
      </c>
      <c r="B1129" s="19" t="str">
        <f t="array" ref="B11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29" s="19" t="str">
        <f t="array" ref="C11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29" s="19" t="str">
        <f t="array" ref="D11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30" spans="1:4" ht="18" x14ac:dyDescent="0.25">
      <c r="A1130" s="19" t="str">
        <f>IF(D1130&lt;&gt;" ",'База данных_основная'!#REF!," ")</f>
        <v xml:space="preserve"> </v>
      </c>
      <c r="B1130" s="19" t="str">
        <f t="array" ref="B11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30" s="19" t="str">
        <f t="array" ref="C11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30" s="19" t="str">
        <f t="array" ref="D11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31" spans="1:4" ht="18" x14ac:dyDescent="0.25">
      <c r="A1131" s="19" t="str">
        <f>IF(D1131&lt;&gt;" ",'База данных_основная'!#REF!," ")</f>
        <v xml:space="preserve"> </v>
      </c>
      <c r="B1131" s="19" t="str">
        <f t="array" ref="B11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31" s="19" t="str">
        <f t="array" ref="C11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31" s="19" t="str">
        <f t="array" ref="D11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32" spans="1:4" ht="18" x14ac:dyDescent="0.25">
      <c r="A1132" s="19" t="str">
        <f>IF(D1132&lt;&gt;" ",'База данных_основная'!#REF!," ")</f>
        <v xml:space="preserve"> </v>
      </c>
      <c r="B1132" s="19" t="str">
        <f t="array" ref="B11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32" s="19" t="str">
        <f t="array" ref="C11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32" s="19" t="str">
        <f t="array" ref="D11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33" spans="1:4" ht="18" x14ac:dyDescent="0.25">
      <c r="A1133" s="19" t="str">
        <f>IF(D1133&lt;&gt;" ",'База данных_основная'!#REF!," ")</f>
        <v xml:space="preserve"> </v>
      </c>
      <c r="B1133" s="19" t="str">
        <f t="array" ref="B11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33" s="19" t="str">
        <f t="array" ref="C11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33" s="19" t="str">
        <f t="array" ref="D11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34" spans="1:4" ht="18" x14ac:dyDescent="0.25">
      <c r="A1134" s="19" t="str">
        <f>IF(D1134&lt;&gt;" ",'База данных_основная'!#REF!," ")</f>
        <v xml:space="preserve"> </v>
      </c>
      <c r="B1134" s="19" t="str">
        <f t="array" ref="B11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34" s="19" t="str">
        <f t="array" ref="C11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34" s="19" t="str">
        <f t="array" ref="D11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35" spans="1:4" ht="18" x14ac:dyDescent="0.25">
      <c r="A1135" s="19" t="str">
        <f>IF(D1135&lt;&gt;" ",'База данных_основная'!#REF!," ")</f>
        <v xml:space="preserve"> </v>
      </c>
      <c r="B1135" s="19" t="str">
        <f t="array" ref="B11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35" s="19" t="str">
        <f t="array" ref="C11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35" s="19" t="str">
        <f t="array" ref="D11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36" spans="1:4" ht="18" x14ac:dyDescent="0.25">
      <c r="A1136" s="19" t="str">
        <f>IF(D1136&lt;&gt;" ",'База данных_основная'!#REF!," ")</f>
        <v xml:space="preserve"> </v>
      </c>
      <c r="B1136" s="19" t="str">
        <f t="array" ref="B11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36" s="19" t="str">
        <f t="array" ref="C11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36" s="19" t="str">
        <f t="array" ref="D11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37" spans="1:4" ht="18" x14ac:dyDescent="0.25">
      <c r="A1137" s="19" t="str">
        <f>IF(D1137&lt;&gt;" ",'База данных_основная'!#REF!," ")</f>
        <v xml:space="preserve"> </v>
      </c>
      <c r="B1137" s="19" t="str">
        <f t="array" ref="B11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37" s="19" t="str">
        <f t="array" ref="C11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37" s="19" t="str">
        <f t="array" ref="D11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38" spans="1:4" ht="18" x14ac:dyDescent="0.25">
      <c r="A1138" s="19" t="str">
        <f>IF(D1138&lt;&gt;" ",'База данных_основная'!#REF!," ")</f>
        <v xml:space="preserve"> </v>
      </c>
      <c r="B1138" s="19" t="str">
        <f t="array" ref="B11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38" s="19" t="str">
        <f t="array" ref="C11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38" s="19" t="str">
        <f t="array" ref="D11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39" spans="1:4" ht="18" x14ac:dyDescent="0.25">
      <c r="A1139" s="19" t="str">
        <f>IF(D1139&lt;&gt;" ",'База данных_основная'!#REF!," ")</f>
        <v xml:space="preserve"> </v>
      </c>
      <c r="B1139" s="19" t="str">
        <f t="array" ref="B11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39" s="19" t="str">
        <f t="array" ref="C11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39" s="19" t="str">
        <f t="array" ref="D11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40" spans="1:4" ht="18" x14ac:dyDescent="0.25">
      <c r="A1140" s="19" t="str">
        <f>IF(D1140&lt;&gt;" ",'База данных_основная'!#REF!," ")</f>
        <v xml:space="preserve"> </v>
      </c>
      <c r="B1140" s="19" t="str">
        <f t="array" ref="B11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40" s="19" t="str">
        <f t="array" ref="C11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40" s="19" t="str">
        <f t="array" ref="D11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41" spans="1:4" ht="18" x14ac:dyDescent="0.25">
      <c r="A1141" s="19" t="str">
        <f>IF(D1141&lt;&gt;" ",'База данных_основная'!#REF!," ")</f>
        <v xml:space="preserve"> </v>
      </c>
      <c r="B1141" s="19" t="str">
        <f t="array" ref="B11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41" s="19" t="str">
        <f t="array" ref="C11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41" s="19" t="str">
        <f t="array" ref="D11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42" spans="1:4" ht="18" x14ac:dyDescent="0.25">
      <c r="A1142" s="19" t="str">
        <f>IF(D1142&lt;&gt;" ",'База данных_основная'!#REF!," ")</f>
        <v xml:space="preserve"> </v>
      </c>
      <c r="B1142" s="19" t="str">
        <f t="array" ref="B11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42" s="19" t="str">
        <f t="array" ref="C11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42" s="19" t="str">
        <f t="array" ref="D11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43" spans="1:4" ht="18" x14ac:dyDescent="0.25">
      <c r="A1143" s="19" t="str">
        <f>IF(D1143&lt;&gt;" ",'База данных_основная'!#REF!," ")</f>
        <v xml:space="preserve"> </v>
      </c>
      <c r="B1143" s="19" t="str">
        <f t="array" ref="B11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43" s="19" t="str">
        <f t="array" ref="C11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43" s="19" t="str">
        <f t="array" ref="D11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44" spans="1:4" ht="18" x14ac:dyDescent="0.25">
      <c r="A1144" s="19" t="str">
        <f>IF(D1144&lt;&gt;" ",'База данных_основная'!#REF!," ")</f>
        <v xml:space="preserve"> </v>
      </c>
      <c r="B1144" s="19" t="str">
        <f t="array" ref="B11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44" s="19" t="str">
        <f t="array" ref="C11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44" s="19" t="str">
        <f t="array" ref="D11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45" spans="1:4" ht="18" x14ac:dyDescent="0.25">
      <c r="A1145" s="19" t="str">
        <f>IF(D1145&lt;&gt;" ",'База данных_основная'!#REF!," ")</f>
        <v xml:space="preserve"> </v>
      </c>
      <c r="B1145" s="19" t="str">
        <f t="array" ref="B11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45" s="19" t="str">
        <f t="array" ref="C11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45" s="19" t="str">
        <f t="array" ref="D11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46" spans="1:4" ht="18" x14ac:dyDescent="0.25">
      <c r="A1146" s="19" t="str">
        <f>IF(D1146&lt;&gt;" ",'База данных_основная'!#REF!," ")</f>
        <v xml:space="preserve"> </v>
      </c>
      <c r="B1146" s="19" t="str">
        <f t="array" ref="B11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46" s="19" t="str">
        <f t="array" ref="C11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46" s="19" t="str">
        <f t="array" ref="D11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47" spans="1:4" ht="18" x14ac:dyDescent="0.25">
      <c r="A1147" s="19" t="str">
        <f>IF(D1147&lt;&gt;" ",'База данных_основная'!#REF!," ")</f>
        <v xml:space="preserve"> </v>
      </c>
      <c r="B1147" s="19" t="str">
        <f t="array" ref="B11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47" s="19" t="str">
        <f t="array" ref="C11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47" s="19" t="str">
        <f t="array" ref="D11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48" spans="1:4" ht="18" x14ac:dyDescent="0.25">
      <c r="A1148" s="19" t="str">
        <f>IF(D1148&lt;&gt;" ",'База данных_основная'!#REF!," ")</f>
        <v xml:space="preserve"> </v>
      </c>
      <c r="B1148" s="19" t="str">
        <f t="array" ref="B11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48" s="19" t="str">
        <f t="array" ref="C11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48" s="19" t="str">
        <f t="array" ref="D11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49" spans="1:4" ht="18" x14ac:dyDescent="0.25">
      <c r="A1149" s="19" t="str">
        <f>IF(D1149&lt;&gt;" ",'База данных_основная'!#REF!," ")</f>
        <v xml:space="preserve"> </v>
      </c>
      <c r="B1149" s="19" t="str">
        <f t="array" ref="B11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49" s="19" t="str">
        <f t="array" ref="C11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49" s="19" t="str">
        <f t="array" ref="D11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50" spans="1:4" ht="18" x14ac:dyDescent="0.25">
      <c r="A1150" s="19" t="str">
        <f>IF(D1150&lt;&gt;" ",'База данных_основная'!#REF!," ")</f>
        <v xml:space="preserve"> </v>
      </c>
      <c r="B1150" s="19" t="str">
        <f t="array" ref="B11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50" s="19" t="str">
        <f t="array" ref="C11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50" s="19" t="str">
        <f t="array" ref="D11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51" spans="1:4" ht="18" x14ac:dyDescent="0.25">
      <c r="A1151" s="19" t="str">
        <f>IF(D1151&lt;&gt;" ",'База данных_основная'!#REF!," ")</f>
        <v xml:space="preserve"> </v>
      </c>
      <c r="B1151" s="19" t="str">
        <f t="array" ref="B11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51" s="19" t="str">
        <f t="array" ref="C11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51" s="19" t="str">
        <f t="array" ref="D11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52" spans="1:4" ht="18" x14ac:dyDescent="0.25">
      <c r="A1152" s="19" t="str">
        <f>IF(D1152&lt;&gt;" ",'База данных_основная'!#REF!," ")</f>
        <v xml:space="preserve"> </v>
      </c>
      <c r="B1152" s="19" t="str">
        <f t="array" ref="B11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52" s="19" t="str">
        <f t="array" ref="C11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52" s="19" t="str">
        <f t="array" ref="D11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53" spans="1:4" ht="18" x14ac:dyDescent="0.25">
      <c r="A1153" s="19" t="str">
        <f>IF(D1153&lt;&gt;" ",'База данных_основная'!#REF!," ")</f>
        <v xml:space="preserve"> </v>
      </c>
      <c r="B1153" s="19" t="str">
        <f t="array" ref="B11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53" s="19" t="str">
        <f t="array" ref="C11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53" s="19" t="str">
        <f t="array" ref="D11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54" spans="1:4" ht="18" x14ac:dyDescent="0.25">
      <c r="A1154" s="19" t="str">
        <f>IF(D1154&lt;&gt;" ",'База данных_основная'!#REF!," ")</f>
        <v xml:space="preserve"> </v>
      </c>
      <c r="B1154" s="19" t="str">
        <f t="array" ref="B11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54" s="19" t="str">
        <f t="array" ref="C11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54" s="19" t="str">
        <f t="array" ref="D11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55" spans="1:4" ht="18" x14ac:dyDescent="0.25">
      <c r="A1155" s="19" t="str">
        <f>IF(D1155&lt;&gt;" ",'База данных_основная'!#REF!," ")</f>
        <v xml:space="preserve"> </v>
      </c>
      <c r="B1155" s="19" t="str">
        <f t="array" ref="B11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55" s="19" t="str">
        <f t="array" ref="C11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55" s="19" t="str">
        <f t="array" ref="D11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56" spans="1:4" ht="18" x14ac:dyDescent="0.25">
      <c r="A1156" s="19" t="str">
        <f>IF(D1156&lt;&gt;" ",'База данных_основная'!#REF!," ")</f>
        <v xml:space="preserve"> </v>
      </c>
      <c r="B1156" s="19" t="str">
        <f t="array" ref="B11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56" s="19" t="str">
        <f t="array" ref="C11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56" s="19" t="str">
        <f t="array" ref="D11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57" spans="1:4" ht="18" x14ac:dyDescent="0.25">
      <c r="A1157" s="19" t="str">
        <f>IF(D1157&lt;&gt;" ",'База данных_основная'!#REF!," ")</f>
        <v xml:space="preserve"> </v>
      </c>
      <c r="B1157" s="19" t="str">
        <f t="array" ref="B11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57" s="19" t="str">
        <f t="array" ref="C11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57" s="19" t="str">
        <f t="array" ref="D11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58" spans="1:4" ht="18" x14ac:dyDescent="0.25">
      <c r="A1158" s="19" t="str">
        <f>IF(D1158&lt;&gt;" ",'База данных_основная'!#REF!," ")</f>
        <v xml:space="preserve"> </v>
      </c>
      <c r="B1158" s="19" t="str">
        <f t="array" ref="B11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58" s="19" t="str">
        <f t="array" ref="C11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58" s="19" t="str">
        <f t="array" ref="D11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59" spans="1:4" ht="18" x14ac:dyDescent="0.25">
      <c r="A1159" s="19" t="str">
        <f>IF(D1159&lt;&gt;" ",'База данных_основная'!#REF!," ")</f>
        <v xml:space="preserve"> </v>
      </c>
      <c r="B1159" s="19" t="str">
        <f t="array" ref="B11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59" s="19" t="str">
        <f t="array" ref="C11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59" s="19" t="str">
        <f t="array" ref="D11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60" spans="1:4" ht="18" x14ac:dyDescent="0.25">
      <c r="A1160" s="19" t="str">
        <f>IF(D1160&lt;&gt;" ",'База данных_основная'!#REF!," ")</f>
        <v xml:space="preserve"> </v>
      </c>
      <c r="B1160" s="19" t="str">
        <f t="array" ref="B11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60" s="19" t="str">
        <f t="array" ref="C11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60" s="19" t="str">
        <f t="array" ref="D11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61" spans="1:4" ht="18" x14ac:dyDescent="0.25">
      <c r="A1161" s="19" t="str">
        <f>IF(D1161&lt;&gt;" ",'База данных_основная'!#REF!," ")</f>
        <v xml:space="preserve"> </v>
      </c>
      <c r="B1161" s="19" t="str">
        <f t="array" ref="B11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61" s="19" t="str">
        <f t="array" ref="C11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61" s="19" t="str">
        <f t="array" ref="D11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62" spans="1:4" ht="18" x14ac:dyDescent="0.25">
      <c r="A1162" s="19" t="str">
        <f>IF(D1162&lt;&gt;" ",'База данных_основная'!#REF!," ")</f>
        <v xml:space="preserve"> </v>
      </c>
      <c r="B1162" s="19" t="str">
        <f t="array" ref="B11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62" s="19" t="str">
        <f t="array" ref="C11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62" s="19" t="str">
        <f t="array" ref="D11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63" spans="1:4" ht="18" x14ac:dyDescent="0.25">
      <c r="A1163" s="19" t="str">
        <f>IF(D1163&lt;&gt;" ",'База данных_основная'!#REF!," ")</f>
        <v xml:space="preserve"> </v>
      </c>
      <c r="B1163" s="19" t="str">
        <f t="array" ref="B11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63" s="19" t="str">
        <f t="array" ref="C11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63" s="19" t="str">
        <f t="array" ref="D11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64" spans="1:4" ht="18" x14ac:dyDescent="0.25">
      <c r="A1164" s="19" t="str">
        <f>IF(D1164&lt;&gt;" ",'База данных_основная'!#REF!," ")</f>
        <v xml:space="preserve"> </v>
      </c>
      <c r="B1164" s="19" t="str">
        <f t="array" ref="B11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64" s="19" t="str">
        <f t="array" ref="C11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64" s="19" t="str">
        <f t="array" ref="D11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65" spans="1:4" ht="18" x14ac:dyDescent="0.25">
      <c r="A1165" s="19" t="str">
        <f>IF(D1165&lt;&gt;" ",'База данных_основная'!#REF!," ")</f>
        <v xml:space="preserve"> </v>
      </c>
      <c r="B1165" s="19" t="str">
        <f t="array" ref="B11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65" s="19" t="str">
        <f t="array" ref="C11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65" s="19" t="str">
        <f t="array" ref="D11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66" spans="1:4" ht="18" x14ac:dyDescent="0.25">
      <c r="A1166" s="19" t="str">
        <f>IF(D1166&lt;&gt;" ",'База данных_основная'!#REF!," ")</f>
        <v xml:space="preserve"> </v>
      </c>
      <c r="B1166" s="19" t="str">
        <f t="array" ref="B11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66" s="19" t="str">
        <f t="array" ref="C11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66" s="19" t="str">
        <f t="array" ref="D11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67" spans="1:4" ht="18" x14ac:dyDescent="0.25">
      <c r="A1167" s="19" t="str">
        <f>IF(D1167&lt;&gt;" ",'База данных_основная'!#REF!," ")</f>
        <v xml:space="preserve"> </v>
      </c>
      <c r="B1167" s="19" t="str">
        <f t="array" ref="B11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67" s="19" t="str">
        <f t="array" ref="C11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67" s="19" t="str">
        <f t="array" ref="D11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68" spans="1:4" ht="18" x14ac:dyDescent="0.25">
      <c r="A1168" s="19" t="str">
        <f>IF(D1168&lt;&gt;" ",'База данных_основная'!#REF!," ")</f>
        <v xml:space="preserve"> </v>
      </c>
      <c r="B1168" s="19" t="str">
        <f t="array" ref="B11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68" s="19" t="str">
        <f t="array" ref="C11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68" s="19" t="str">
        <f t="array" ref="D11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69" spans="1:4" ht="18" x14ac:dyDescent="0.25">
      <c r="A1169" s="19" t="str">
        <f>IF(D1169&lt;&gt;" ",'База данных_основная'!#REF!," ")</f>
        <v xml:space="preserve"> </v>
      </c>
      <c r="B1169" s="19" t="str">
        <f t="array" ref="B11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69" s="19" t="str">
        <f t="array" ref="C11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69" s="19" t="str">
        <f t="array" ref="D11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70" spans="1:4" ht="18" x14ac:dyDescent="0.25">
      <c r="A1170" s="19" t="str">
        <f>IF(D1170&lt;&gt;" ",'База данных_основная'!#REF!," ")</f>
        <v xml:space="preserve"> </v>
      </c>
      <c r="B1170" s="19" t="str">
        <f t="array" ref="B11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70" s="19" t="str">
        <f t="array" ref="C11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70" s="19" t="str">
        <f t="array" ref="D11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71" spans="1:4" ht="18" x14ac:dyDescent="0.25">
      <c r="A1171" s="19" t="str">
        <f>IF(D1171&lt;&gt;" ",'База данных_основная'!#REF!," ")</f>
        <v xml:space="preserve"> </v>
      </c>
      <c r="B1171" s="19" t="str">
        <f t="array" ref="B11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71" s="19" t="str">
        <f t="array" ref="C11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71" s="19" t="str">
        <f t="array" ref="D11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72" spans="1:4" ht="18" x14ac:dyDescent="0.25">
      <c r="A1172" s="19" t="str">
        <f>IF(D1172&lt;&gt;" ",'База данных_основная'!#REF!," ")</f>
        <v xml:space="preserve"> </v>
      </c>
      <c r="B1172" s="19" t="str">
        <f t="array" ref="B11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72" s="19" t="str">
        <f t="array" ref="C11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72" s="19" t="str">
        <f t="array" ref="D11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73" spans="1:4" ht="18" x14ac:dyDescent="0.25">
      <c r="A1173" s="19" t="str">
        <f>IF(D1173&lt;&gt;" ",'База данных_основная'!#REF!," ")</f>
        <v xml:space="preserve"> </v>
      </c>
      <c r="B1173" s="19" t="str">
        <f t="array" ref="B11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73" s="19" t="str">
        <f t="array" ref="C11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73" s="19" t="str">
        <f t="array" ref="D11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74" spans="1:4" ht="18" x14ac:dyDescent="0.25">
      <c r="A1174" s="19" t="str">
        <f>IF(D1174&lt;&gt;" ",'База данных_основная'!#REF!," ")</f>
        <v xml:space="preserve"> </v>
      </c>
      <c r="B1174" s="19" t="str">
        <f t="array" ref="B11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74" s="19" t="str">
        <f t="array" ref="C11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74" s="19" t="str">
        <f t="array" ref="D11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75" spans="1:4" ht="18" x14ac:dyDescent="0.25">
      <c r="A1175" s="19" t="str">
        <f>IF(D1175&lt;&gt;" ",'База данных_основная'!#REF!," ")</f>
        <v xml:space="preserve"> </v>
      </c>
      <c r="B1175" s="19" t="str">
        <f t="array" ref="B11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75" s="19" t="str">
        <f t="array" ref="C11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75" s="19" t="str">
        <f t="array" ref="D11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76" spans="1:4" ht="18" x14ac:dyDescent="0.25">
      <c r="A1176" s="19" t="str">
        <f>IF(D1176&lt;&gt;" ",'База данных_основная'!#REF!," ")</f>
        <v xml:space="preserve"> </v>
      </c>
      <c r="B1176" s="19" t="str">
        <f t="array" ref="B11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76" s="19" t="str">
        <f t="array" ref="C11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76" s="19" t="str">
        <f t="array" ref="D11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77" spans="1:4" ht="18" x14ac:dyDescent="0.25">
      <c r="A1177" s="19" t="str">
        <f>IF(D1177&lt;&gt;" ",'База данных_основная'!#REF!," ")</f>
        <v xml:space="preserve"> </v>
      </c>
      <c r="B1177" s="19" t="str">
        <f t="array" ref="B11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77" s="19" t="str">
        <f t="array" ref="C11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77" s="19" t="str">
        <f t="array" ref="D11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78" spans="1:4" ht="18" x14ac:dyDescent="0.25">
      <c r="A1178" s="19" t="str">
        <f>IF(D1178&lt;&gt;" ",'База данных_основная'!#REF!," ")</f>
        <v xml:space="preserve"> </v>
      </c>
      <c r="B1178" s="19" t="str">
        <f t="array" ref="B11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78" s="19" t="str">
        <f t="array" ref="C11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78" s="19" t="str">
        <f t="array" ref="D11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79" spans="1:4" ht="18" x14ac:dyDescent="0.25">
      <c r="A1179" s="19" t="str">
        <f>IF(D1179&lt;&gt;" ",'База данных_основная'!#REF!," ")</f>
        <v xml:space="preserve"> </v>
      </c>
      <c r="B1179" s="19" t="str">
        <f t="array" ref="B11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79" s="19" t="str">
        <f t="array" ref="C11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79" s="19" t="str">
        <f t="array" ref="D11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80" spans="1:4" ht="18" x14ac:dyDescent="0.25">
      <c r="A1180" s="19" t="str">
        <f>IF(D1180&lt;&gt;" ",'База данных_основная'!#REF!," ")</f>
        <v xml:space="preserve"> </v>
      </c>
      <c r="B1180" s="19" t="str">
        <f t="array" ref="B11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80" s="19" t="str">
        <f t="array" ref="C11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80" s="19" t="str">
        <f t="array" ref="D11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81" spans="1:4" ht="18" x14ac:dyDescent="0.25">
      <c r="A1181" s="19" t="str">
        <f>IF(D1181&lt;&gt;" ",'База данных_основная'!#REF!," ")</f>
        <v xml:space="preserve"> </v>
      </c>
      <c r="B1181" s="19" t="str">
        <f t="array" ref="B11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81" s="19" t="str">
        <f t="array" ref="C11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81" s="19" t="str">
        <f t="array" ref="D11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82" spans="1:4" ht="18" x14ac:dyDescent="0.25">
      <c r="A1182" s="19" t="str">
        <f>IF(D1182&lt;&gt;" ",'База данных_основная'!#REF!," ")</f>
        <v xml:space="preserve"> </v>
      </c>
      <c r="B1182" s="19" t="str">
        <f t="array" ref="B11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82" s="19" t="str">
        <f t="array" ref="C11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82" s="19" t="str">
        <f t="array" ref="D11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83" spans="1:4" ht="18" x14ac:dyDescent="0.25">
      <c r="A1183" s="19" t="str">
        <f>IF(D1183&lt;&gt;" ",'База данных_основная'!#REF!," ")</f>
        <v xml:space="preserve"> </v>
      </c>
      <c r="B1183" s="19" t="str">
        <f t="array" ref="B11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83" s="19" t="str">
        <f t="array" ref="C11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83" s="19" t="str">
        <f t="array" ref="D11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84" spans="1:4" ht="18" x14ac:dyDescent="0.25">
      <c r="A1184" s="19" t="str">
        <f>IF(D1184&lt;&gt;" ",'База данных_основная'!#REF!," ")</f>
        <v xml:space="preserve"> </v>
      </c>
      <c r="B1184" s="19" t="str">
        <f t="array" ref="B11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84" s="19" t="str">
        <f t="array" ref="C11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84" s="19" t="str">
        <f t="array" ref="D11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85" spans="1:4" ht="18" x14ac:dyDescent="0.25">
      <c r="A1185" s="19" t="str">
        <f>IF(D1185&lt;&gt;" ",'База данных_основная'!#REF!," ")</f>
        <v xml:space="preserve"> </v>
      </c>
      <c r="B1185" s="19" t="str">
        <f t="array" ref="B11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85" s="19" t="str">
        <f t="array" ref="C11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85" s="19" t="str">
        <f t="array" ref="D11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86" spans="1:4" ht="18" x14ac:dyDescent="0.25">
      <c r="A1186" s="19" t="str">
        <f>IF(D1186&lt;&gt;" ",'База данных_основная'!#REF!," ")</f>
        <v xml:space="preserve"> </v>
      </c>
      <c r="B1186" s="19" t="str">
        <f t="array" ref="B11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86" s="19" t="str">
        <f t="array" ref="C11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86" s="19" t="str">
        <f t="array" ref="D11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87" spans="1:4" ht="18" x14ac:dyDescent="0.25">
      <c r="A1187" s="19" t="str">
        <f>IF(D1187&lt;&gt;" ",'База данных_основная'!#REF!," ")</f>
        <v xml:space="preserve"> </v>
      </c>
      <c r="B1187" s="19" t="str">
        <f t="array" ref="B11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87" s="19" t="str">
        <f t="array" ref="C11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87" s="19" t="str">
        <f t="array" ref="D11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88" spans="1:4" ht="18" x14ac:dyDescent="0.25">
      <c r="A1188" s="19" t="str">
        <f>IF(D1188&lt;&gt;" ",'База данных_основная'!#REF!," ")</f>
        <v xml:space="preserve"> </v>
      </c>
      <c r="B1188" s="19" t="str">
        <f t="array" ref="B11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88" s="19" t="str">
        <f t="array" ref="C11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88" s="19" t="str">
        <f t="array" ref="D11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89" spans="1:4" ht="18" x14ac:dyDescent="0.25">
      <c r="A1189" s="19" t="str">
        <f>IF(D1189&lt;&gt;" ",'База данных_основная'!#REF!," ")</f>
        <v xml:space="preserve"> </v>
      </c>
      <c r="B1189" s="19" t="str">
        <f t="array" ref="B11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89" s="19" t="str">
        <f t="array" ref="C11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89" s="19" t="str">
        <f t="array" ref="D11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90" spans="1:4" ht="18" x14ac:dyDescent="0.25">
      <c r="A1190" s="19" t="str">
        <f>IF(D1190&lt;&gt;" ",'База данных_основная'!#REF!," ")</f>
        <v xml:space="preserve"> </v>
      </c>
      <c r="B1190" s="19" t="str">
        <f t="array" ref="B11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90" s="19" t="str">
        <f t="array" ref="C11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90" s="19" t="str">
        <f t="array" ref="D11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91" spans="1:4" ht="18" x14ac:dyDescent="0.25">
      <c r="A1191" s="19" t="str">
        <f>IF(D1191&lt;&gt;" ",'База данных_основная'!#REF!," ")</f>
        <v xml:space="preserve"> </v>
      </c>
      <c r="B1191" s="19" t="str">
        <f t="array" ref="B11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91" s="19" t="str">
        <f t="array" ref="C11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91" s="19" t="str">
        <f t="array" ref="D11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92" spans="1:4" ht="18" x14ac:dyDescent="0.25">
      <c r="A1192" s="19" t="str">
        <f>IF(D1192&lt;&gt;" ",'База данных_основная'!#REF!," ")</f>
        <v xml:space="preserve"> </v>
      </c>
      <c r="B1192" s="19" t="str">
        <f t="array" ref="B11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92" s="19" t="str">
        <f t="array" ref="C11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92" s="19" t="str">
        <f t="array" ref="D11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93" spans="1:4" ht="18" x14ac:dyDescent="0.25">
      <c r="A1193" s="19" t="str">
        <f>IF(D1193&lt;&gt;" ",'База данных_основная'!#REF!," ")</f>
        <v xml:space="preserve"> </v>
      </c>
      <c r="B1193" s="19" t="str">
        <f t="array" ref="B11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93" s="19" t="str">
        <f t="array" ref="C11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93" s="19" t="str">
        <f t="array" ref="D11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94" spans="1:4" ht="18" x14ac:dyDescent="0.25">
      <c r="A1194" s="19" t="str">
        <f>IF(D1194&lt;&gt;" ",'База данных_основная'!#REF!," ")</f>
        <v xml:space="preserve"> </v>
      </c>
      <c r="B1194" s="19" t="str">
        <f t="array" ref="B11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94" s="19" t="str">
        <f t="array" ref="C11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94" s="19" t="str">
        <f t="array" ref="D11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95" spans="1:4" ht="18" x14ac:dyDescent="0.25">
      <c r="A1195" s="19" t="str">
        <f>IF(D1195&lt;&gt;" ",'База данных_основная'!#REF!," ")</f>
        <v xml:space="preserve"> </v>
      </c>
      <c r="B1195" s="19" t="str">
        <f t="array" ref="B11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95" s="19" t="str">
        <f t="array" ref="C11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95" s="19" t="str">
        <f t="array" ref="D11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96" spans="1:4" ht="18" x14ac:dyDescent="0.25">
      <c r="A1196" s="19" t="str">
        <f>IF(D1196&lt;&gt;" ",'База данных_основная'!#REF!," ")</f>
        <v xml:space="preserve"> </v>
      </c>
      <c r="B1196" s="19" t="str">
        <f t="array" ref="B11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96" s="19" t="str">
        <f t="array" ref="C11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96" s="19" t="str">
        <f t="array" ref="D11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97" spans="1:4" ht="18" x14ac:dyDescent="0.25">
      <c r="A1197" s="19" t="str">
        <f>IF(D1197&lt;&gt;" ",'База данных_основная'!#REF!," ")</f>
        <v xml:space="preserve"> </v>
      </c>
      <c r="B1197" s="19" t="str">
        <f t="array" ref="B11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97" s="19" t="str">
        <f t="array" ref="C11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97" s="19" t="str">
        <f t="array" ref="D11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98" spans="1:4" ht="18" x14ac:dyDescent="0.25">
      <c r="A1198" s="19" t="str">
        <f>IF(D1198&lt;&gt;" ",'База данных_основная'!#REF!," ")</f>
        <v xml:space="preserve"> </v>
      </c>
      <c r="B1198" s="19" t="str">
        <f t="array" ref="B11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98" s="19" t="str">
        <f t="array" ref="C11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98" s="19" t="str">
        <f t="array" ref="D11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199" spans="1:4" ht="18" x14ac:dyDescent="0.25">
      <c r="A1199" s="19" t="str">
        <f>IF(D1199&lt;&gt;" ",'База данных_основная'!#REF!," ")</f>
        <v xml:space="preserve"> </v>
      </c>
      <c r="B1199" s="19" t="str">
        <f t="array" ref="B11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199" s="19" t="str">
        <f t="array" ref="C11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199" s="19" t="str">
        <f t="array" ref="D11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00" spans="1:4" ht="18" x14ac:dyDescent="0.25">
      <c r="A1200" s="19" t="str">
        <f>IF(D1200&lt;&gt;" ",'База данных_основная'!#REF!," ")</f>
        <v xml:space="preserve"> </v>
      </c>
      <c r="B1200" s="19" t="str">
        <f t="array" ref="B12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00" s="19" t="str">
        <f t="array" ref="C12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00" s="19" t="str">
        <f t="array" ref="D12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01" spans="1:4" ht="18" x14ac:dyDescent="0.25">
      <c r="A1201" s="19" t="str">
        <f>IF(D1201&lt;&gt;" ",'База данных_основная'!#REF!," ")</f>
        <v xml:space="preserve"> </v>
      </c>
      <c r="B1201" s="19" t="str">
        <f t="array" ref="B12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01" s="19" t="str">
        <f t="array" ref="C12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01" s="19" t="str">
        <f t="array" ref="D12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02" spans="1:4" ht="18" x14ac:dyDescent="0.25">
      <c r="A1202" s="19" t="str">
        <f>IF(D1202&lt;&gt;" ",'База данных_основная'!#REF!," ")</f>
        <v xml:space="preserve"> </v>
      </c>
      <c r="B1202" s="19" t="str">
        <f t="array" ref="B12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02" s="19" t="str">
        <f t="array" ref="C12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02" s="19" t="str">
        <f t="array" ref="D12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03" spans="1:4" ht="18" x14ac:dyDescent="0.25">
      <c r="A1203" s="19" t="str">
        <f>IF(D1203&lt;&gt;" ",'База данных_основная'!#REF!," ")</f>
        <v xml:space="preserve"> </v>
      </c>
      <c r="B1203" s="19" t="str">
        <f t="array" ref="B12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03" s="19" t="str">
        <f t="array" ref="C12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03" s="19" t="str">
        <f t="array" ref="D12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04" spans="1:4" ht="18" x14ac:dyDescent="0.25">
      <c r="A1204" s="19" t="str">
        <f>IF(D1204&lt;&gt;" ",'База данных_основная'!#REF!," ")</f>
        <v xml:space="preserve"> </v>
      </c>
      <c r="B1204" s="19" t="str">
        <f t="array" ref="B12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04" s="19" t="str">
        <f t="array" ref="C12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04" s="19" t="str">
        <f t="array" ref="D12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05" spans="1:4" ht="18" x14ac:dyDescent="0.25">
      <c r="A1205" s="19" t="str">
        <f>IF(D1205&lt;&gt;" ",'База данных_основная'!#REF!," ")</f>
        <v xml:space="preserve"> </v>
      </c>
      <c r="B1205" s="19" t="str">
        <f t="array" ref="B12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05" s="19" t="str">
        <f t="array" ref="C12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05" s="19" t="str">
        <f t="array" ref="D12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06" spans="1:4" ht="18" x14ac:dyDescent="0.25">
      <c r="A1206" s="19" t="str">
        <f>IF(D1206&lt;&gt;" ",'База данных_основная'!#REF!," ")</f>
        <v xml:space="preserve"> </v>
      </c>
      <c r="B1206" s="19" t="str">
        <f t="array" ref="B12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06" s="19" t="str">
        <f t="array" ref="C12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06" s="19" t="str">
        <f t="array" ref="D12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07" spans="1:4" ht="18" x14ac:dyDescent="0.25">
      <c r="A1207" s="19" t="str">
        <f>IF(D1207&lt;&gt;" ",'База данных_основная'!#REF!," ")</f>
        <v xml:space="preserve"> </v>
      </c>
      <c r="B1207" s="19" t="str">
        <f t="array" ref="B12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07" s="19" t="str">
        <f t="array" ref="C12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07" s="19" t="str">
        <f t="array" ref="D12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08" spans="1:4" ht="18" x14ac:dyDescent="0.25">
      <c r="A1208" s="19" t="str">
        <f>IF(D1208&lt;&gt;" ",'База данных_основная'!#REF!," ")</f>
        <v xml:space="preserve"> </v>
      </c>
      <c r="B1208" s="19" t="str">
        <f t="array" ref="B12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08" s="19" t="str">
        <f t="array" ref="C12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08" s="19" t="str">
        <f t="array" ref="D12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09" spans="1:4" ht="18" x14ac:dyDescent="0.25">
      <c r="A1209" s="19" t="str">
        <f>IF(D1209&lt;&gt;" ",'База данных_основная'!#REF!," ")</f>
        <v xml:space="preserve"> </v>
      </c>
      <c r="B1209" s="19" t="str">
        <f t="array" ref="B12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09" s="19" t="str">
        <f t="array" ref="C12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09" s="19" t="str">
        <f t="array" ref="D12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10" spans="1:4" ht="18" x14ac:dyDescent="0.25">
      <c r="A1210" s="19" t="str">
        <f>IF(D1210&lt;&gt;" ",'База данных_основная'!#REF!," ")</f>
        <v xml:space="preserve"> </v>
      </c>
      <c r="B1210" s="19" t="str">
        <f t="array" ref="B12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10" s="19" t="str">
        <f t="array" ref="C12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10" s="19" t="str">
        <f t="array" ref="D12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11" spans="1:4" ht="18" x14ac:dyDescent="0.25">
      <c r="A1211" s="19" t="str">
        <f>IF(D1211&lt;&gt;" ",'База данных_основная'!#REF!," ")</f>
        <v xml:space="preserve"> </v>
      </c>
      <c r="B1211" s="19" t="str">
        <f t="array" ref="B12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11" s="19" t="str">
        <f t="array" ref="C12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11" s="19" t="str">
        <f t="array" ref="D12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12" spans="1:4" ht="18" x14ac:dyDescent="0.25">
      <c r="A1212" s="19" t="str">
        <f>IF(D1212&lt;&gt;" ",'База данных_основная'!#REF!," ")</f>
        <v xml:space="preserve"> </v>
      </c>
      <c r="B1212" s="19" t="str">
        <f t="array" ref="B12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12" s="19" t="str">
        <f t="array" ref="C12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12" s="19" t="str">
        <f t="array" ref="D12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13" spans="1:4" ht="18" x14ac:dyDescent="0.25">
      <c r="A1213" s="19" t="str">
        <f>IF(D1213&lt;&gt;" ",'База данных_основная'!#REF!," ")</f>
        <v xml:space="preserve"> </v>
      </c>
      <c r="B1213" s="19" t="str">
        <f t="array" ref="B12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13" s="19" t="str">
        <f t="array" ref="C12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13" s="19" t="str">
        <f t="array" ref="D12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14" spans="1:4" ht="18" x14ac:dyDescent="0.25">
      <c r="A1214" s="19" t="str">
        <f>IF(D1214&lt;&gt;" ",'База данных_основная'!#REF!," ")</f>
        <v xml:space="preserve"> </v>
      </c>
      <c r="B1214" s="19" t="str">
        <f t="array" ref="B12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14" s="19" t="str">
        <f t="array" ref="C12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14" s="19" t="str">
        <f t="array" ref="D12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15" spans="1:4" ht="18" x14ac:dyDescent="0.25">
      <c r="A1215" s="19" t="str">
        <f>IF(D1215&lt;&gt;" ",'База данных_основная'!#REF!," ")</f>
        <v xml:space="preserve"> </v>
      </c>
      <c r="B1215" s="19" t="str">
        <f t="array" ref="B12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15" s="19" t="str">
        <f t="array" ref="C12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15" s="19" t="str">
        <f t="array" ref="D12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16" spans="1:4" ht="18" x14ac:dyDescent="0.25">
      <c r="A1216" s="19" t="str">
        <f>IF(D1216&lt;&gt;" ",'База данных_основная'!#REF!," ")</f>
        <v xml:space="preserve"> </v>
      </c>
      <c r="B1216" s="19" t="str">
        <f t="array" ref="B12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16" s="19" t="str">
        <f t="array" ref="C12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16" s="19" t="str">
        <f t="array" ref="D12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17" spans="1:4" ht="18" x14ac:dyDescent="0.25">
      <c r="A1217" s="19" t="str">
        <f>IF(D1217&lt;&gt;" ",'База данных_основная'!#REF!," ")</f>
        <v xml:space="preserve"> </v>
      </c>
      <c r="B1217" s="19" t="str">
        <f t="array" ref="B12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17" s="19" t="str">
        <f t="array" ref="C12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17" s="19" t="str">
        <f t="array" ref="D12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18" spans="1:4" ht="18" x14ac:dyDescent="0.25">
      <c r="A1218" s="19" t="str">
        <f>IF(D1218&lt;&gt;" ",'База данных_основная'!#REF!," ")</f>
        <v xml:space="preserve"> </v>
      </c>
      <c r="B1218" s="19" t="str">
        <f t="array" ref="B12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18" s="19" t="str">
        <f t="array" ref="C12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18" s="19" t="str">
        <f t="array" ref="D12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19" spans="1:4" ht="18" x14ac:dyDescent="0.25">
      <c r="A1219" s="19" t="str">
        <f>IF(D1219&lt;&gt;" ",'База данных_основная'!#REF!," ")</f>
        <v xml:space="preserve"> </v>
      </c>
      <c r="B1219" s="19" t="str">
        <f t="array" ref="B12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19" s="19" t="str">
        <f t="array" ref="C12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19" s="19" t="str">
        <f t="array" ref="D12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20" spans="1:4" ht="18" x14ac:dyDescent="0.25">
      <c r="A1220" s="19" t="str">
        <f>IF(D1220&lt;&gt;" ",'База данных_основная'!#REF!," ")</f>
        <v xml:space="preserve"> </v>
      </c>
      <c r="B1220" s="19" t="str">
        <f t="array" ref="B12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20" s="19" t="str">
        <f t="array" ref="C12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20" s="19" t="str">
        <f t="array" ref="D12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21" spans="1:4" ht="18" x14ac:dyDescent="0.25">
      <c r="A1221" s="19" t="str">
        <f>IF(D1221&lt;&gt;" ",'База данных_основная'!#REF!," ")</f>
        <v xml:space="preserve"> </v>
      </c>
      <c r="B1221" s="19" t="str">
        <f t="array" ref="B12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21" s="19" t="str">
        <f t="array" ref="C12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21" s="19" t="str">
        <f t="array" ref="D12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22" spans="1:4" ht="18" x14ac:dyDescent="0.25">
      <c r="A1222" s="19" t="str">
        <f>IF(D1222&lt;&gt;" ",'База данных_основная'!#REF!," ")</f>
        <v xml:space="preserve"> </v>
      </c>
      <c r="B1222" s="19" t="str">
        <f t="array" ref="B12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22" s="19" t="str">
        <f t="array" ref="C12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22" s="19" t="str">
        <f t="array" ref="D12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23" spans="1:4" ht="18" x14ac:dyDescent="0.25">
      <c r="A1223" s="19" t="str">
        <f>IF(D1223&lt;&gt;" ",'База данных_основная'!#REF!," ")</f>
        <v xml:space="preserve"> </v>
      </c>
      <c r="B1223" s="19" t="str">
        <f t="array" ref="B12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23" s="19" t="str">
        <f t="array" ref="C12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23" s="19" t="str">
        <f t="array" ref="D12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24" spans="1:4" ht="18" x14ac:dyDescent="0.25">
      <c r="A1224" s="19" t="str">
        <f>IF(D1224&lt;&gt;" ",'База данных_основная'!#REF!," ")</f>
        <v xml:space="preserve"> </v>
      </c>
      <c r="B1224" s="19" t="str">
        <f t="array" ref="B12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24" s="19" t="str">
        <f t="array" ref="C12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24" s="19" t="str">
        <f t="array" ref="D12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25" spans="1:4" ht="18" x14ac:dyDescent="0.25">
      <c r="A1225" s="19" t="str">
        <f>IF(D1225&lt;&gt;" ",'База данных_основная'!#REF!," ")</f>
        <v xml:space="preserve"> </v>
      </c>
      <c r="B1225" s="19" t="str">
        <f t="array" ref="B12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25" s="19" t="str">
        <f t="array" ref="C12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25" s="19" t="str">
        <f t="array" ref="D12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26" spans="1:4" ht="18" x14ac:dyDescent="0.25">
      <c r="A1226" s="19" t="str">
        <f>IF(D1226&lt;&gt;" ",'База данных_основная'!#REF!," ")</f>
        <v xml:space="preserve"> </v>
      </c>
      <c r="B1226" s="19" t="str">
        <f t="array" ref="B12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26" s="19" t="str">
        <f t="array" ref="C12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26" s="19" t="str">
        <f t="array" ref="D12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27" spans="1:4" ht="18" x14ac:dyDescent="0.25">
      <c r="A1227" s="19" t="str">
        <f>IF(D1227&lt;&gt;" ",'База данных_основная'!#REF!," ")</f>
        <v xml:space="preserve"> </v>
      </c>
      <c r="B1227" s="19" t="str">
        <f t="array" ref="B12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27" s="19" t="str">
        <f t="array" ref="C12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27" s="19" t="str">
        <f t="array" ref="D12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28" spans="1:4" ht="18" x14ac:dyDescent="0.25">
      <c r="A1228" s="19" t="str">
        <f>IF(D1228&lt;&gt;" ",'База данных_основная'!#REF!," ")</f>
        <v xml:space="preserve"> </v>
      </c>
      <c r="B1228" s="19" t="str">
        <f t="array" ref="B12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28" s="19" t="str">
        <f t="array" ref="C12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28" s="19" t="str">
        <f t="array" ref="D12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29" spans="1:4" ht="18" x14ac:dyDescent="0.25">
      <c r="A1229" s="19" t="str">
        <f>IF(D1229&lt;&gt;" ",'База данных_основная'!#REF!," ")</f>
        <v xml:space="preserve"> </v>
      </c>
      <c r="B1229" s="19" t="str">
        <f t="array" ref="B12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29" s="19" t="str">
        <f t="array" ref="C12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29" s="19" t="str">
        <f t="array" ref="D12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30" spans="1:4" ht="18" x14ac:dyDescent="0.25">
      <c r="A1230" s="19" t="str">
        <f>IF(D1230&lt;&gt;" ",'База данных_основная'!#REF!," ")</f>
        <v xml:space="preserve"> </v>
      </c>
      <c r="B1230" s="19" t="str">
        <f t="array" ref="B12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30" s="19" t="str">
        <f t="array" ref="C12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30" s="19" t="str">
        <f t="array" ref="D12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31" spans="1:4" ht="18" x14ac:dyDescent="0.25">
      <c r="A1231" s="19" t="str">
        <f>IF(D1231&lt;&gt;" ",'База данных_основная'!#REF!," ")</f>
        <v xml:space="preserve"> </v>
      </c>
      <c r="B1231" s="19" t="str">
        <f t="array" ref="B12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31" s="19" t="str">
        <f t="array" ref="C12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31" s="19" t="str">
        <f t="array" ref="D12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32" spans="1:4" ht="18" x14ac:dyDescent="0.25">
      <c r="A1232" s="19" t="str">
        <f>IF(D1232&lt;&gt;" ",'База данных_основная'!#REF!," ")</f>
        <v xml:space="preserve"> </v>
      </c>
      <c r="B1232" s="19" t="str">
        <f t="array" ref="B12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32" s="19" t="str">
        <f t="array" ref="C12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32" s="19" t="str">
        <f t="array" ref="D12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33" spans="1:4" ht="18" x14ac:dyDescent="0.25">
      <c r="A1233" s="19" t="str">
        <f>IF(D1233&lt;&gt;" ",'База данных_основная'!#REF!," ")</f>
        <v xml:space="preserve"> </v>
      </c>
      <c r="B1233" s="19" t="str">
        <f t="array" ref="B12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33" s="19" t="str">
        <f t="array" ref="C12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33" s="19" t="str">
        <f t="array" ref="D12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34" spans="1:4" ht="18" x14ac:dyDescent="0.25">
      <c r="A1234" s="19" t="str">
        <f>IF(D1234&lt;&gt;" ",'База данных_основная'!#REF!," ")</f>
        <v xml:space="preserve"> </v>
      </c>
      <c r="B1234" s="19" t="str">
        <f t="array" ref="B12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34" s="19" t="str">
        <f t="array" ref="C12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34" s="19" t="str">
        <f t="array" ref="D12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35" spans="1:4" ht="18" x14ac:dyDescent="0.25">
      <c r="A1235" s="19" t="str">
        <f>IF(D1235&lt;&gt;" ",'База данных_основная'!#REF!," ")</f>
        <v xml:space="preserve"> </v>
      </c>
      <c r="B1235" s="19" t="str">
        <f t="array" ref="B12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35" s="19" t="str">
        <f t="array" ref="C12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35" s="19" t="str">
        <f t="array" ref="D12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36" spans="1:4" ht="18" x14ac:dyDescent="0.25">
      <c r="A1236" s="19" t="str">
        <f>IF(D1236&lt;&gt;" ",'База данных_основная'!#REF!," ")</f>
        <v xml:space="preserve"> </v>
      </c>
      <c r="B1236" s="19" t="str">
        <f t="array" ref="B12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36" s="19" t="str">
        <f t="array" ref="C12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36" s="19" t="str">
        <f t="array" ref="D12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37" spans="1:4" ht="18" x14ac:dyDescent="0.25">
      <c r="A1237" s="19" t="str">
        <f>IF(D1237&lt;&gt;" ",'База данных_основная'!#REF!," ")</f>
        <v xml:space="preserve"> </v>
      </c>
      <c r="B1237" s="19" t="str">
        <f t="array" ref="B12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37" s="19" t="str">
        <f t="array" ref="C12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37" s="19" t="str">
        <f t="array" ref="D12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38" spans="1:4" ht="18" x14ac:dyDescent="0.25">
      <c r="A1238" s="19" t="str">
        <f>IF(D1238&lt;&gt;" ",'База данных_основная'!#REF!," ")</f>
        <v xml:space="preserve"> </v>
      </c>
      <c r="B1238" s="19" t="str">
        <f t="array" ref="B12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38" s="19" t="str">
        <f t="array" ref="C12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38" s="19" t="str">
        <f t="array" ref="D12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39" spans="1:4" ht="18" x14ac:dyDescent="0.25">
      <c r="A1239" s="19" t="str">
        <f>IF(D1239&lt;&gt;" ",'База данных_основная'!#REF!," ")</f>
        <v xml:space="preserve"> </v>
      </c>
      <c r="B1239" s="19" t="str">
        <f t="array" ref="B12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39" s="19" t="str">
        <f t="array" ref="C12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39" s="19" t="str">
        <f t="array" ref="D12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40" spans="1:4" ht="18" x14ac:dyDescent="0.25">
      <c r="A1240" s="19" t="str">
        <f>IF(D1240&lt;&gt;" ",'База данных_основная'!#REF!," ")</f>
        <v xml:space="preserve"> </v>
      </c>
      <c r="B1240" s="19" t="str">
        <f t="array" ref="B12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40" s="19" t="str">
        <f t="array" ref="C12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40" s="19" t="str">
        <f t="array" ref="D12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41" spans="1:4" ht="18" x14ac:dyDescent="0.25">
      <c r="A1241" s="19" t="str">
        <f>IF(D1241&lt;&gt;" ",'База данных_основная'!#REF!," ")</f>
        <v xml:space="preserve"> </v>
      </c>
      <c r="B1241" s="19" t="str">
        <f t="array" ref="B12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41" s="19" t="str">
        <f t="array" ref="C12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41" s="19" t="str">
        <f t="array" ref="D12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42" spans="1:4" ht="18" x14ac:dyDescent="0.25">
      <c r="A1242" s="19" t="str">
        <f>IF(D1242&lt;&gt;" ",'База данных_основная'!#REF!," ")</f>
        <v xml:space="preserve"> </v>
      </c>
      <c r="B1242" s="19" t="str">
        <f t="array" ref="B12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42" s="19" t="str">
        <f t="array" ref="C12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42" s="19" t="str">
        <f t="array" ref="D12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43" spans="1:4" ht="18" x14ac:dyDescent="0.25">
      <c r="A1243" s="19" t="str">
        <f>IF(D1243&lt;&gt;" ",'База данных_основная'!#REF!," ")</f>
        <v xml:space="preserve"> </v>
      </c>
      <c r="B1243" s="19" t="str">
        <f t="array" ref="B12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43" s="19" t="str">
        <f t="array" ref="C12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43" s="19" t="str">
        <f t="array" ref="D12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44" spans="1:4" ht="18" x14ac:dyDescent="0.25">
      <c r="A1244" s="19" t="str">
        <f>IF(D1244&lt;&gt;" ",'База данных_основная'!#REF!," ")</f>
        <v xml:space="preserve"> </v>
      </c>
      <c r="B1244" s="19" t="str">
        <f t="array" ref="B12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44" s="19" t="str">
        <f t="array" ref="C12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44" s="19" t="str">
        <f t="array" ref="D12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45" spans="1:4" ht="18" x14ac:dyDescent="0.25">
      <c r="A1245" s="19" t="str">
        <f>IF(D1245&lt;&gt;" ",'База данных_основная'!#REF!," ")</f>
        <v xml:space="preserve"> </v>
      </c>
      <c r="B1245" s="19" t="str">
        <f t="array" ref="B12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45" s="19" t="str">
        <f t="array" ref="C12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45" s="19" t="str">
        <f t="array" ref="D12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46" spans="1:4" ht="18" x14ac:dyDescent="0.25">
      <c r="A1246" s="19" t="str">
        <f>IF(D1246&lt;&gt;" ",'База данных_основная'!#REF!," ")</f>
        <v xml:space="preserve"> </v>
      </c>
      <c r="B1246" s="19" t="str">
        <f t="array" ref="B12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46" s="19" t="str">
        <f t="array" ref="C12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46" s="19" t="str">
        <f t="array" ref="D12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47" spans="1:4" ht="18" x14ac:dyDescent="0.25">
      <c r="A1247" s="19" t="str">
        <f>IF(D1247&lt;&gt;" ",'База данных_основная'!#REF!," ")</f>
        <v xml:space="preserve"> </v>
      </c>
      <c r="B1247" s="19" t="str">
        <f t="array" ref="B12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47" s="19" t="str">
        <f t="array" ref="C12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47" s="19" t="str">
        <f t="array" ref="D12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48" spans="1:4" ht="18" x14ac:dyDescent="0.25">
      <c r="A1248" s="19" t="str">
        <f>IF(D1248&lt;&gt;" ",'База данных_основная'!#REF!," ")</f>
        <v xml:space="preserve"> </v>
      </c>
      <c r="B1248" s="19" t="str">
        <f t="array" ref="B12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48" s="19" t="str">
        <f t="array" ref="C12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48" s="19" t="str">
        <f t="array" ref="D12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49" spans="1:4" ht="18" x14ac:dyDescent="0.25">
      <c r="A1249" s="19" t="str">
        <f>IF(D1249&lt;&gt;" ",'База данных_основная'!#REF!," ")</f>
        <v xml:space="preserve"> </v>
      </c>
      <c r="B1249" s="19" t="str">
        <f t="array" ref="B12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49" s="19" t="str">
        <f t="array" ref="C12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49" s="19" t="str">
        <f t="array" ref="D12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50" spans="1:4" ht="18" x14ac:dyDescent="0.25">
      <c r="A1250" s="19" t="str">
        <f>IF(D1250&lt;&gt;" ",'База данных_основная'!#REF!," ")</f>
        <v xml:space="preserve"> </v>
      </c>
      <c r="B1250" s="19" t="str">
        <f t="array" ref="B12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50" s="19" t="str">
        <f t="array" ref="C12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50" s="19" t="str">
        <f t="array" ref="D12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51" spans="1:4" ht="18" x14ac:dyDescent="0.25">
      <c r="A1251" s="19" t="str">
        <f>IF(D1251&lt;&gt;" ",'База данных_основная'!#REF!," ")</f>
        <v xml:space="preserve"> </v>
      </c>
      <c r="B1251" s="19" t="str">
        <f t="array" ref="B12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51" s="19" t="str">
        <f t="array" ref="C12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51" s="19" t="str">
        <f t="array" ref="D12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52" spans="1:4" ht="18" x14ac:dyDescent="0.25">
      <c r="A1252" s="19" t="str">
        <f>IF(D1252&lt;&gt;" ",'База данных_основная'!#REF!," ")</f>
        <v xml:space="preserve"> </v>
      </c>
      <c r="B1252" s="19" t="str">
        <f t="array" ref="B12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52" s="19" t="str">
        <f t="array" ref="C12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52" s="19" t="str">
        <f t="array" ref="D12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53" spans="1:4" ht="18" x14ac:dyDescent="0.25">
      <c r="A1253" s="19" t="str">
        <f>IF(D1253&lt;&gt;" ",'База данных_основная'!#REF!," ")</f>
        <v xml:space="preserve"> </v>
      </c>
      <c r="B1253" s="19" t="str">
        <f t="array" ref="B12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53" s="19" t="str">
        <f t="array" ref="C12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53" s="19" t="str">
        <f t="array" ref="D12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54" spans="1:4" ht="18" x14ac:dyDescent="0.25">
      <c r="A1254" s="19" t="str">
        <f>IF(D1254&lt;&gt;" ",'База данных_основная'!#REF!," ")</f>
        <v xml:space="preserve"> </v>
      </c>
      <c r="B1254" s="19" t="str">
        <f t="array" ref="B12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54" s="19" t="str">
        <f t="array" ref="C12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54" s="19" t="str">
        <f t="array" ref="D12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55" spans="1:4" ht="18" x14ac:dyDescent="0.25">
      <c r="A1255" s="19" t="str">
        <f>IF(D1255&lt;&gt;" ",'База данных_основная'!#REF!," ")</f>
        <v xml:space="preserve"> </v>
      </c>
      <c r="B1255" s="19" t="str">
        <f t="array" ref="B12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55" s="19" t="str">
        <f t="array" ref="C12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55" s="19" t="str">
        <f t="array" ref="D12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56" spans="1:4" ht="18" x14ac:dyDescent="0.25">
      <c r="A1256" s="19" t="str">
        <f>IF(D1256&lt;&gt;" ",'База данных_основная'!#REF!," ")</f>
        <v xml:space="preserve"> </v>
      </c>
      <c r="B1256" s="19" t="str">
        <f t="array" ref="B12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56" s="19" t="str">
        <f t="array" ref="C12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56" s="19" t="str">
        <f t="array" ref="D12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57" spans="1:4" ht="18" x14ac:dyDescent="0.25">
      <c r="A1257" s="19" t="str">
        <f>IF(D1257&lt;&gt;" ",'База данных_основная'!#REF!," ")</f>
        <v xml:space="preserve"> </v>
      </c>
      <c r="B1257" s="19" t="str">
        <f t="array" ref="B12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57" s="19" t="str">
        <f t="array" ref="C12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57" s="19" t="str">
        <f t="array" ref="D12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58" spans="1:4" ht="18" x14ac:dyDescent="0.25">
      <c r="A1258" s="19" t="str">
        <f>IF(D1258&lt;&gt;" ",'База данных_основная'!#REF!," ")</f>
        <v xml:space="preserve"> </v>
      </c>
      <c r="B1258" s="19" t="str">
        <f t="array" ref="B12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58" s="19" t="str">
        <f t="array" ref="C12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58" s="19" t="str">
        <f t="array" ref="D12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59" spans="1:4" ht="18" x14ac:dyDescent="0.25">
      <c r="A1259" s="19" t="str">
        <f>IF(D1259&lt;&gt;" ",'База данных_основная'!#REF!," ")</f>
        <v xml:space="preserve"> </v>
      </c>
      <c r="B1259" s="19" t="str">
        <f t="array" ref="B12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59" s="19" t="str">
        <f t="array" ref="C12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59" s="19" t="str">
        <f t="array" ref="D12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60" spans="1:4" ht="18" x14ac:dyDescent="0.25">
      <c r="A1260" s="19" t="str">
        <f>IF(D1260&lt;&gt;" ",'База данных_основная'!#REF!," ")</f>
        <v xml:space="preserve"> </v>
      </c>
      <c r="B1260" s="19" t="str">
        <f t="array" ref="B12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60" s="19" t="str">
        <f t="array" ref="C12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60" s="19" t="str">
        <f t="array" ref="D12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61" spans="1:4" ht="18" x14ac:dyDescent="0.25">
      <c r="A1261" s="19" t="str">
        <f>IF(D1261&lt;&gt;" ",'База данных_основная'!#REF!," ")</f>
        <v xml:space="preserve"> </v>
      </c>
      <c r="B1261" s="19" t="str">
        <f t="array" ref="B12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61" s="19" t="str">
        <f t="array" ref="C12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61" s="19" t="str">
        <f t="array" ref="D12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62" spans="1:4" ht="18" x14ac:dyDescent="0.25">
      <c r="A1262" s="19" t="str">
        <f>IF(D1262&lt;&gt;" ",'База данных_основная'!#REF!," ")</f>
        <v xml:space="preserve"> </v>
      </c>
      <c r="B1262" s="19" t="str">
        <f t="array" ref="B12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62" s="19" t="str">
        <f t="array" ref="C12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62" s="19" t="str">
        <f t="array" ref="D12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63" spans="1:4" ht="18" x14ac:dyDescent="0.25">
      <c r="A1263" s="19" t="str">
        <f>IF(D1263&lt;&gt;" ",'База данных_основная'!#REF!," ")</f>
        <v xml:space="preserve"> </v>
      </c>
      <c r="B1263" s="19" t="str">
        <f t="array" ref="B12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63" s="19" t="str">
        <f t="array" ref="C12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63" s="19" t="str">
        <f t="array" ref="D12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64" spans="1:4" ht="18" x14ac:dyDescent="0.25">
      <c r="A1264" s="19" t="str">
        <f>IF(D1264&lt;&gt;" ",'База данных_основная'!#REF!," ")</f>
        <v xml:space="preserve"> </v>
      </c>
      <c r="B1264" s="19" t="str">
        <f t="array" ref="B12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64" s="19" t="str">
        <f t="array" ref="C12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64" s="19" t="str">
        <f t="array" ref="D12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65" spans="1:4" ht="18" x14ac:dyDescent="0.25">
      <c r="A1265" s="19" t="str">
        <f>IF(D1265&lt;&gt;" ",'База данных_основная'!#REF!," ")</f>
        <v xml:space="preserve"> </v>
      </c>
      <c r="B1265" s="19" t="str">
        <f t="array" ref="B12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65" s="19" t="str">
        <f t="array" ref="C12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65" s="19" t="str">
        <f t="array" ref="D12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66" spans="1:4" ht="18" x14ac:dyDescent="0.25">
      <c r="A1266" s="19" t="str">
        <f>IF(D1266&lt;&gt;" ",'База данных_основная'!#REF!," ")</f>
        <v xml:space="preserve"> </v>
      </c>
      <c r="B1266" s="19" t="str">
        <f t="array" ref="B12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66" s="19" t="str">
        <f t="array" ref="C12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66" s="19" t="str">
        <f t="array" ref="D12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67" spans="1:4" ht="18" x14ac:dyDescent="0.25">
      <c r="A1267" s="19" t="str">
        <f>IF(D1267&lt;&gt;" ",'База данных_основная'!#REF!," ")</f>
        <v xml:space="preserve"> </v>
      </c>
      <c r="B1267" s="19" t="str">
        <f t="array" ref="B12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67" s="19" t="str">
        <f t="array" ref="C12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67" s="19" t="str">
        <f t="array" ref="D12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68" spans="1:4" ht="18" x14ac:dyDescent="0.25">
      <c r="A1268" s="19" t="str">
        <f>IF(D1268&lt;&gt;" ",'База данных_основная'!#REF!," ")</f>
        <v xml:space="preserve"> </v>
      </c>
      <c r="B1268" s="19" t="str">
        <f t="array" ref="B12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68" s="19" t="str">
        <f t="array" ref="C12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68" s="19" t="str">
        <f t="array" ref="D12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69" spans="1:4" ht="18" x14ac:dyDescent="0.25">
      <c r="A1269" s="19" t="str">
        <f>IF(D1269&lt;&gt;" ",'База данных_основная'!#REF!," ")</f>
        <v xml:space="preserve"> </v>
      </c>
      <c r="B1269" s="19" t="str">
        <f t="array" ref="B12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69" s="19" t="str">
        <f t="array" ref="C12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69" s="19" t="str">
        <f t="array" ref="D12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70" spans="1:4" ht="18" x14ac:dyDescent="0.25">
      <c r="A1270" s="19" t="str">
        <f>IF(D1270&lt;&gt;" ",'База данных_основная'!#REF!," ")</f>
        <v xml:space="preserve"> </v>
      </c>
      <c r="B1270" s="19" t="str">
        <f t="array" ref="B12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70" s="19" t="str">
        <f t="array" ref="C12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70" s="19" t="str">
        <f t="array" ref="D12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71" spans="1:4" ht="18" x14ac:dyDescent="0.25">
      <c r="A1271" s="19" t="str">
        <f>IF(D1271&lt;&gt;" ",'База данных_основная'!#REF!," ")</f>
        <v xml:space="preserve"> </v>
      </c>
      <c r="B1271" s="19" t="str">
        <f t="array" ref="B12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71" s="19" t="str">
        <f t="array" ref="C12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71" s="19" t="str">
        <f t="array" ref="D12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72" spans="1:4" ht="18" x14ac:dyDescent="0.25">
      <c r="A1272" s="19" t="str">
        <f>IF(D1272&lt;&gt;" ",'База данных_основная'!#REF!," ")</f>
        <v xml:space="preserve"> </v>
      </c>
      <c r="B1272" s="19" t="str">
        <f t="array" ref="B12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72" s="19" t="str">
        <f t="array" ref="C12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72" s="19" t="str">
        <f t="array" ref="D12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73" spans="1:4" ht="18" x14ac:dyDescent="0.25">
      <c r="A1273" s="19" t="str">
        <f>IF(D1273&lt;&gt;" ",'База данных_основная'!#REF!," ")</f>
        <v xml:space="preserve"> </v>
      </c>
      <c r="B1273" s="19" t="str">
        <f t="array" ref="B12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73" s="19" t="str">
        <f t="array" ref="C12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73" s="19" t="str">
        <f t="array" ref="D12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74" spans="1:4" ht="18" x14ac:dyDescent="0.25">
      <c r="A1274" s="19" t="str">
        <f>IF(D1274&lt;&gt;" ",'База данных_основная'!#REF!," ")</f>
        <v xml:space="preserve"> </v>
      </c>
      <c r="B1274" s="19" t="str">
        <f t="array" ref="B12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74" s="19" t="str">
        <f t="array" ref="C12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74" s="19" t="str">
        <f t="array" ref="D12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75" spans="1:4" ht="18" x14ac:dyDescent="0.25">
      <c r="A1275" s="19" t="str">
        <f>IF(D1275&lt;&gt;" ",'База данных_основная'!#REF!," ")</f>
        <v xml:space="preserve"> </v>
      </c>
      <c r="B1275" s="19" t="str">
        <f t="array" ref="B12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75" s="19" t="str">
        <f t="array" ref="C12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75" s="19" t="str">
        <f t="array" ref="D12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76" spans="1:4" ht="18" x14ac:dyDescent="0.25">
      <c r="A1276" s="19" t="str">
        <f>IF(D1276&lt;&gt;" ",'База данных_основная'!#REF!," ")</f>
        <v xml:space="preserve"> </v>
      </c>
      <c r="B1276" s="19" t="str">
        <f t="array" ref="B12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76" s="19" t="str">
        <f t="array" ref="C12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76" s="19" t="str">
        <f t="array" ref="D12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77" spans="1:4" ht="18" x14ac:dyDescent="0.25">
      <c r="A1277" s="19" t="str">
        <f>IF(D1277&lt;&gt;" ",'База данных_основная'!#REF!," ")</f>
        <v xml:space="preserve"> </v>
      </c>
      <c r="B1277" s="19" t="str">
        <f t="array" ref="B12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77" s="19" t="str">
        <f t="array" ref="C12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77" s="19" t="str">
        <f t="array" ref="D12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78" spans="1:4" ht="18" x14ac:dyDescent="0.25">
      <c r="A1278" s="19" t="str">
        <f>IF(D1278&lt;&gt;" ",'База данных_основная'!#REF!," ")</f>
        <v xml:space="preserve"> </v>
      </c>
      <c r="B1278" s="19" t="str">
        <f t="array" ref="B12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78" s="19" t="str">
        <f t="array" ref="C12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78" s="19" t="str">
        <f t="array" ref="D12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79" spans="1:4" ht="18" x14ac:dyDescent="0.25">
      <c r="A1279" s="19" t="str">
        <f>IF(D1279&lt;&gt;" ",'База данных_основная'!#REF!," ")</f>
        <v xml:space="preserve"> </v>
      </c>
      <c r="B1279" s="19" t="str">
        <f t="array" ref="B12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79" s="19" t="str">
        <f t="array" ref="C12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79" s="19" t="str">
        <f t="array" ref="D12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80" spans="1:4" ht="18" x14ac:dyDescent="0.25">
      <c r="A1280" s="19" t="str">
        <f>IF(D1280&lt;&gt;" ",'База данных_основная'!#REF!," ")</f>
        <v xml:space="preserve"> </v>
      </c>
      <c r="B1280" s="19" t="str">
        <f t="array" ref="B12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80" s="19" t="str">
        <f t="array" ref="C12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80" s="19" t="str">
        <f t="array" ref="D12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81" spans="1:4" ht="18" x14ac:dyDescent="0.25">
      <c r="A1281" s="19" t="str">
        <f>IF(D1281&lt;&gt;" ",'База данных_основная'!#REF!," ")</f>
        <v xml:space="preserve"> </v>
      </c>
      <c r="B1281" s="19" t="str">
        <f t="array" ref="B12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81" s="19" t="str">
        <f t="array" ref="C12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81" s="19" t="str">
        <f t="array" ref="D12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82" spans="1:4" ht="18" x14ac:dyDescent="0.25">
      <c r="A1282" s="19" t="str">
        <f>IF(D1282&lt;&gt;" ",'База данных_основная'!#REF!," ")</f>
        <v xml:space="preserve"> </v>
      </c>
      <c r="B1282" s="19" t="str">
        <f t="array" ref="B12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82" s="19" t="str">
        <f t="array" ref="C12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82" s="19" t="str">
        <f t="array" ref="D12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83" spans="1:4" ht="18" x14ac:dyDescent="0.25">
      <c r="A1283" s="19" t="str">
        <f>IF(D1283&lt;&gt;" ",'База данных_основная'!#REF!," ")</f>
        <v xml:space="preserve"> </v>
      </c>
      <c r="B1283" s="19" t="str">
        <f t="array" ref="B12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83" s="19" t="str">
        <f t="array" ref="C12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83" s="19" t="str">
        <f t="array" ref="D12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84" spans="1:4" ht="18" x14ac:dyDescent="0.25">
      <c r="A1284" s="19" t="str">
        <f>IF(D1284&lt;&gt;" ",'База данных_основная'!#REF!," ")</f>
        <v xml:space="preserve"> </v>
      </c>
      <c r="B1284" s="19" t="str">
        <f t="array" ref="B12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84" s="19" t="str">
        <f t="array" ref="C12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84" s="19" t="str">
        <f t="array" ref="D12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85" spans="1:4" ht="18" x14ac:dyDescent="0.25">
      <c r="A1285" s="19" t="str">
        <f>IF(D1285&lt;&gt;" ",'База данных_основная'!#REF!," ")</f>
        <v xml:space="preserve"> </v>
      </c>
      <c r="B1285" s="19" t="str">
        <f t="array" ref="B12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85" s="19" t="str">
        <f t="array" ref="C12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85" s="19" t="str">
        <f t="array" ref="D12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86" spans="1:4" ht="18" x14ac:dyDescent="0.25">
      <c r="A1286" s="19" t="str">
        <f>IF(D1286&lt;&gt;" ",'База данных_основная'!#REF!," ")</f>
        <v xml:space="preserve"> </v>
      </c>
      <c r="B1286" s="19" t="str">
        <f t="array" ref="B12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86" s="19" t="str">
        <f t="array" ref="C12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86" s="19" t="str">
        <f t="array" ref="D12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87" spans="1:4" ht="18" x14ac:dyDescent="0.25">
      <c r="A1287" s="19" t="str">
        <f>IF(D1287&lt;&gt;" ",'База данных_основная'!#REF!," ")</f>
        <v xml:space="preserve"> </v>
      </c>
      <c r="B1287" s="19" t="str">
        <f t="array" ref="B12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87" s="19" t="str">
        <f t="array" ref="C12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87" s="19" t="str">
        <f t="array" ref="D12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88" spans="1:4" ht="18" x14ac:dyDescent="0.25">
      <c r="A1288" s="19" t="str">
        <f>IF(D1288&lt;&gt;" ",'База данных_основная'!#REF!," ")</f>
        <v xml:space="preserve"> </v>
      </c>
      <c r="B1288" s="19" t="str">
        <f t="array" ref="B12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88" s="19" t="str">
        <f t="array" ref="C12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88" s="19" t="str">
        <f t="array" ref="D12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89" spans="1:4" ht="18" x14ac:dyDescent="0.25">
      <c r="A1289" s="19" t="str">
        <f>IF(D1289&lt;&gt;" ",'База данных_основная'!#REF!," ")</f>
        <v xml:space="preserve"> </v>
      </c>
      <c r="B1289" s="19" t="str">
        <f t="array" ref="B12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89" s="19" t="str">
        <f t="array" ref="C12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89" s="19" t="str">
        <f t="array" ref="D12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90" spans="1:4" ht="18" x14ac:dyDescent="0.25">
      <c r="A1290" s="19" t="str">
        <f>IF(D1290&lt;&gt;" ",'База данных_основная'!#REF!," ")</f>
        <v xml:space="preserve"> </v>
      </c>
      <c r="B1290" s="19" t="str">
        <f t="array" ref="B12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90" s="19" t="str">
        <f t="array" ref="C12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90" s="19" t="str">
        <f t="array" ref="D12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91" spans="1:4" ht="18" x14ac:dyDescent="0.25">
      <c r="A1291" s="19" t="str">
        <f>IF(D1291&lt;&gt;" ",'База данных_основная'!#REF!," ")</f>
        <v xml:space="preserve"> </v>
      </c>
      <c r="B1291" s="19" t="str">
        <f t="array" ref="B12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91" s="19" t="str">
        <f t="array" ref="C12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91" s="19" t="str">
        <f t="array" ref="D12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92" spans="1:4" ht="18" x14ac:dyDescent="0.25">
      <c r="A1292" s="19" t="str">
        <f>IF(D1292&lt;&gt;" ",'База данных_основная'!#REF!," ")</f>
        <v xml:space="preserve"> </v>
      </c>
      <c r="B1292" s="19" t="str">
        <f t="array" ref="B12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92" s="19" t="str">
        <f t="array" ref="C12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92" s="19" t="str">
        <f t="array" ref="D12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93" spans="1:4" ht="18" x14ac:dyDescent="0.25">
      <c r="A1293" s="19" t="str">
        <f>IF(D1293&lt;&gt;" ",'База данных_основная'!#REF!," ")</f>
        <v xml:space="preserve"> </v>
      </c>
      <c r="B1293" s="19" t="str">
        <f t="array" ref="B12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93" s="19" t="str">
        <f t="array" ref="C12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93" s="19" t="str">
        <f t="array" ref="D12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94" spans="1:4" ht="18" x14ac:dyDescent="0.25">
      <c r="A1294" s="19" t="str">
        <f>IF(D1294&lt;&gt;" ",'База данных_основная'!#REF!," ")</f>
        <v xml:space="preserve"> </v>
      </c>
      <c r="B1294" s="19" t="str">
        <f t="array" ref="B12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94" s="19" t="str">
        <f t="array" ref="C12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94" s="19" t="str">
        <f t="array" ref="D12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95" spans="1:4" ht="18" x14ac:dyDescent="0.25">
      <c r="A1295" s="19" t="str">
        <f>IF(D1295&lt;&gt;" ",'База данных_основная'!#REF!," ")</f>
        <v xml:space="preserve"> </v>
      </c>
      <c r="B1295" s="19" t="str">
        <f t="array" ref="B12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95" s="19" t="str">
        <f t="array" ref="C12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95" s="19" t="str">
        <f t="array" ref="D12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96" spans="1:4" ht="18" x14ac:dyDescent="0.25">
      <c r="A1296" s="19" t="str">
        <f>IF(D1296&lt;&gt;" ",'База данных_основная'!#REF!," ")</f>
        <v xml:space="preserve"> </v>
      </c>
      <c r="B1296" s="19" t="str">
        <f t="array" ref="B12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96" s="19" t="str">
        <f t="array" ref="C12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96" s="19" t="str">
        <f t="array" ref="D12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97" spans="1:4" ht="18" x14ac:dyDescent="0.25">
      <c r="A1297" s="19" t="str">
        <f>IF(D1297&lt;&gt;" ",'База данных_основная'!#REF!," ")</f>
        <v xml:space="preserve"> </v>
      </c>
      <c r="B1297" s="19" t="str">
        <f t="array" ref="B12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97" s="19" t="str">
        <f t="array" ref="C12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97" s="19" t="str">
        <f t="array" ref="D12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98" spans="1:4" ht="18" x14ac:dyDescent="0.25">
      <c r="A1298" s="19" t="str">
        <f>IF(D1298&lt;&gt;" ",'База данных_основная'!#REF!," ")</f>
        <v xml:space="preserve"> </v>
      </c>
      <c r="B1298" s="19" t="str">
        <f t="array" ref="B12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98" s="19" t="str">
        <f t="array" ref="C12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98" s="19" t="str">
        <f t="array" ref="D12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299" spans="1:4" ht="18" x14ac:dyDescent="0.25">
      <c r="A1299" s="19" t="str">
        <f>IF(D1299&lt;&gt;" ",'База данных_основная'!#REF!," ")</f>
        <v xml:space="preserve"> </v>
      </c>
      <c r="B1299" s="19" t="str">
        <f t="array" ref="B12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299" s="19" t="str">
        <f t="array" ref="C12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299" s="19" t="str">
        <f t="array" ref="D12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00" spans="1:4" ht="18" x14ac:dyDescent="0.25">
      <c r="A1300" s="19" t="str">
        <f>IF(D1300&lt;&gt;" ",'База данных_основная'!#REF!," ")</f>
        <v xml:space="preserve"> </v>
      </c>
      <c r="B1300" s="19" t="str">
        <f t="array" ref="B13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00" s="19" t="str">
        <f t="array" ref="C13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00" s="19" t="str">
        <f t="array" ref="D13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01" spans="1:4" ht="18" x14ac:dyDescent="0.25">
      <c r="A1301" s="19" t="str">
        <f>IF(D1301&lt;&gt;" ",'База данных_основная'!#REF!," ")</f>
        <v xml:space="preserve"> </v>
      </c>
      <c r="B1301" s="19" t="str">
        <f t="array" ref="B13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01" s="19" t="str">
        <f t="array" ref="C13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01" s="19" t="str">
        <f t="array" ref="D13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02" spans="1:4" ht="18" x14ac:dyDescent="0.25">
      <c r="A1302" s="19" t="str">
        <f>IF(D1302&lt;&gt;" ",'База данных_основная'!#REF!," ")</f>
        <v xml:space="preserve"> </v>
      </c>
      <c r="B1302" s="19" t="str">
        <f t="array" ref="B13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02" s="19" t="str">
        <f t="array" ref="C13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02" s="19" t="str">
        <f t="array" ref="D13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03" spans="1:4" ht="18" x14ac:dyDescent="0.25">
      <c r="A1303" s="19" t="str">
        <f>IF(D1303&lt;&gt;" ",'База данных_основная'!#REF!," ")</f>
        <v xml:space="preserve"> </v>
      </c>
      <c r="B1303" s="19" t="str">
        <f t="array" ref="B13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03" s="19" t="str">
        <f t="array" ref="C13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03" s="19" t="str">
        <f t="array" ref="D13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04" spans="1:4" ht="18" x14ac:dyDescent="0.25">
      <c r="A1304" s="19" t="str">
        <f>IF(D1304&lt;&gt;" ",'База данных_основная'!#REF!," ")</f>
        <v xml:space="preserve"> </v>
      </c>
      <c r="B1304" s="19" t="str">
        <f t="array" ref="B13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04" s="19" t="str">
        <f t="array" ref="C13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04" s="19" t="str">
        <f t="array" ref="D13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05" spans="1:4" ht="18" x14ac:dyDescent="0.25">
      <c r="A1305" s="19" t="str">
        <f>IF(D1305&lt;&gt;" ",'База данных_основная'!#REF!," ")</f>
        <v xml:space="preserve"> </v>
      </c>
      <c r="B1305" s="19" t="str">
        <f t="array" ref="B13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05" s="19" t="str">
        <f t="array" ref="C13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05" s="19" t="str">
        <f t="array" ref="D13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06" spans="1:4" ht="18" x14ac:dyDescent="0.25">
      <c r="A1306" s="19" t="str">
        <f>IF(D1306&lt;&gt;" ",'База данных_основная'!#REF!," ")</f>
        <v xml:space="preserve"> </v>
      </c>
      <c r="B1306" s="19" t="str">
        <f t="array" ref="B13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06" s="19" t="str">
        <f t="array" ref="C13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06" s="19" t="str">
        <f t="array" ref="D13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07" spans="1:4" ht="18" x14ac:dyDescent="0.25">
      <c r="A1307" s="19" t="str">
        <f>IF(D1307&lt;&gt;" ",'База данных_основная'!#REF!," ")</f>
        <v xml:space="preserve"> </v>
      </c>
      <c r="B1307" s="19" t="str">
        <f t="array" ref="B13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07" s="19" t="str">
        <f t="array" ref="C13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07" s="19" t="str">
        <f t="array" ref="D13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08" spans="1:4" ht="18" x14ac:dyDescent="0.25">
      <c r="A1308" s="19" t="str">
        <f>IF(D1308&lt;&gt;" ",'База данных_основная'!#REF!," ")</f>
        <v xml:space="preserve"> </v>
      </c>
      <c r="B1308" s="19" t="str">
        <f t="array" ref="B13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08" s="19" t="str">
        <f t="array" ref="C13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08" s="19" t="str">
        <f t="array" ref="D13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09" spans="1:4" ht="18" x14ac:dyDescent="0.25">
      <c r="A1309" s="19" t="str">
        <f>IF(D1309&lt;&gt;" ",'База данных_основная'!#REF!," ")</f>
        <v xml:space="preserve"> </v>
      </c>
      <c r="B1309" s="19" t="str">
        <f t="array" ref="B13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09" s="19" t="str">
        <f t="array" ref="C13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09" s="19" t="str">
        <f t="array" ref="D13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10" spans="1:4" ht="18" x14ac:dyDescent="0.25">
      <c r="A1310" s="19" t="str">
        <f>IF(D1310&lt;&gt;" ",'База данных_основная'!#REF!," ")</f>
        <v xml:space="preserve"> </v>
      </c>
      <c r="B1310" s="19" t="str">
        <f t="array" ref="B13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10" s="19" t="str">
        <f t="array" ref="C13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10" s="19" t="str">
        <f t="array" ref="D13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11" spans="1:4" ht="18" x14ac:dyDescent="0.25">
      <c r="A1311" s="19" t="str">
        <f>IF(D1311&lt;&gt;" ",'База данных_основная'!#REF!," ")</f>
        <v xml:space="preserve"> </v>
      </c>
      <c r="B1311" s="19" t="str">
        <f t="array" ref="B13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11" s="19" t="str">
        <f t="array" ref="C13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11" s="19" t="str">
        <f t="array" ref="D13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12" spans="1:4" ht="18" x14ac:dyDescent="0.25">
      <c r="A1312" s="19" t="str">
        <f>IF(D1312&lt;&gt;" ",'База данных_основная'!#REF!," ")</f>
        <v xml:space="preserve"> </v>
      </c>
      <c r="B1312" s="19" t="str">
        <f t="array" ref="B13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12" s="19" t="str">
        <f t="array" ref="C13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12" s="19" t="str">
        <f t="array" ref="D13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13" spans="1:4" ht="18" x14ac:dyDescent="0.25">
      <c r="A1313" s="19" t="str">
        <f>IF(D1313&lt;&gt;" ",'База данных_основная'!#REF!," ")</f>
        <v xml:space="preserve"> </v>
      </c>
      <c r="B1313" s="19" t="str">
        <f t="array" ref="B13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13" s="19" t="str">
        <f t="array" ref="C13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13" s="19" t="str">
        <f t="array" ref="D13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14" spans="1:4" ht="18" x14ac:dyDescent="0.25">
      <c r="A1314" s="19" t="str">
        <f>IF(D1314&lt;&gt;" ",'База данных_основная'!#REF!," ")</f>
        <v xml:space="preserve"> </v>
      </c>
      <c r="B1314" s="19" t="str">
        <f t="array" ref="B13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14" s="19" t="str">
        <f t="array" ref="C13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14" s="19" t="str">
        <f t="array" ref="D13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15" spans="1:4" ht="18" x14ac:dyDescent="0.25">
      <c r="A1315" s="19" t="str">
        <f>IF(D1315&lt;&gt;" ",'База данных_основная'!#REF!," ")</f>
        <v xml:space="preserve"> </v>
      </c>
      <c r="B1315" s="19" t="str">
        <f t="array" ref="B13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15" s="19" t="str">
        <f t="array" ref="C13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15" s="19" t="str">
        <f t="array" ref="D13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16" spans="1:4" ht="18" x14ac:dyDescent="0.25">
      <c r="A1316" s="19" t="str">
        <f>IF(D1316&lt;&gt;" ",'База данных_основная'!#REF!," ")</f>
        <v xml:space="preserve"> </v>
      </c>
      <c r="B1316" s="19" t="str">
        <f t="array" ref="B13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16" s="19" t="str">
        <f t="array" ref="C13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16" s="19" t="str">
        <f t="array" ref="D13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17" spans="1:4" ht="18" x14ac:dyDescent="0.25">
      <c r="A1317" s="19" t="str">
        <f>IF(D1317&lt;&gt;" ",'База данных_основная'!#REF!," ")</f>
        <v xml:space="preserve"> </v>
      </c>
      <c r="B1317" s="19" t="str">
        <f t="array" ref="B13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17" s="19" t="str">
        <f t="array" ref="C13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17" s="19" t="str">
        <f t="array" ref="D13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18" spans="1:4" ht="18" x14ac:dyDescent="0.25">
      <c r="A1318" s="19" t="str">
        <f>IF(D1318&lt;&gt;" ",'База данных_основная'!#REF!," ")</f>
        <v xml:space="preserve"> </v>
      </c>
      <c r="B1318" s="19" t="str">
        <f t="array" ref="B13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18" s="19" t="str">
        <f t="array" ref="C13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18" s="19" t="str">
        <f t="array" ref="D13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19" spans="1:4" ht="18" x14ac:dyDescent="0.25">
      <c r="A1319" s="19" t="str">
        <f>IF(D1319&lt;&gt;" ",'База данных_основная'!#REF!," ")</f>
        <v xml:space="preserve"> </v>
      </c>
      <c r="B1319" s="19" t="str">
        <f t="array" ref="B13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19" s="19" t="str">
        <f t="array" ref="C13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19" s="19" t="str">
        <f t="array" ref="D13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20" spans="1:4" ht="18" x14ac:dyDescent="0.25">
      <c r="A1320" s="19" t="str">
        <f>IF(D1320&lt;&gt;" ",'База данных_основная'!#REF!," ")</f>
        <v xml:space="preserve"> </v>
      </c>
      <c r="B1320" s="19" t="str">
        <f t="array" ref="B13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20" s="19" t="str">
        <f t="array" ref="C13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20" s="19" t="str">
        <f t="array" ref="D13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21" spans="1:4" ht="18" x14ac:dyDescent="0.25">
      <c r="A1321" s="19" t="str">
        <f>IF(D1321&lt;&gt;" ",'База данных_основная'!#REF!," ")</f>
        <v xml:space="preserve"> </v>
      </c>
      <c r="B1321" s="19" t="str">
        <f t="array" ref="B13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21" s="19" t="str">
        <f t="array" ref="C13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21" s="19" t="str">
        <f t="array" ref="D13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22" spans="1:4" ht="18" x14ac:dyDescent="0.25">
      <c r="A1322" s="19" t="str">
        <f>IF(D1322&lt;&gt;" ",'База данных_основная'!#REF!," ")</f>
        <v xml:space="preserve"> </v>
      </c>
      <c r="B1322" s="19" t="str">
        <f t="array" ref="B13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22" s="19" t="str">
        <f t="array" ref="C13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22" s="19" t="str">
        <f t="array" ref="D13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23" spans="1:4" ht="18" x14ac:dyDescent="0.25">
      <c r="A1323" s="19" t="str">
        <f>IF(D1323&lt;&gt;" ",'База данных_основная'!#REF!," ")</f>
        <v xml:space="preserve"> </v>
      </c>
      <c r="B1323" s="19" t="str">
        <f t="array" ref="B13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23" s="19" t="str">
        <f t="array" ref="C13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23" s="19" t="str">
        <f t="array" ref="D13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24" spans="1:4" ht="18" x14ac:dyDescent="0.25">
      <c r="A1324" s="19" t="str">
        <f>IF(D1324&lt;&gt;" ",'База данных_основная'!#REF!," ")</f>
        <v xml:space="preserve"> </v>
      </c>
      <c r="B1324" s="19" t="str">
        <f t="array" ref="B13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24" s="19" t="str">
        <f t="array" ref="C13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24" s="19" t="str">
        <f t="array" ref="D13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25" spans="1:4" ht="18" x14ac:dyDescent="0.25">
      <c r="A1325" s="19" t="str">
        <f>IF(D1325&lt;&gt;" ",'База данных_основная'!#REF!," ")</f>
        <v xml:space="preserve"> </v>
      </c>
      <c r="B1325" s="19" t="str">
        <f t="array" ref="B13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25" s="19" t="str">
        <f t="array" ref="C13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25" s="19" t="str">
        <f t="array" ref="D13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26" spans="1:4" ht="18" x14ac:dyDescent="0.25">
      <c r="A1326" s="19" t="str">
        <f>IF(D1326&lt;&gt;" ",'База данных_основная'!#REF!," ")</f>
        <v xml:space="preserve"> </v>
      </c>
      <c r="B1326" s="19" t="str">
        <f t="array" ref="B13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26" s="19" t="str">
        <f t="array" ref="C13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26" s="19" t="str">
        <f t="array" ref="D13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27" spans="1:4" ht="18" x14ac:dyDescent="0.25">
      <c r="A1327" s="19" t="str">
        <f>IF(D1327&lt;&gt;" ",'База данных_основная'!#REF!," ")</f>
        <v xml:space="preserve"> </v>
      </c>
      <c r="B1327" s="19" t="str">
        <f t="array" ref="B13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27" s="19" t="str">
        <f t="array" ref="C13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27" s="19" t="str">
        <f t="array" ref="D13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28" spans="1:4" ht="18" x14ac:dyDescent="0.25">
      <c r="A1328" s="19" t="str">
        <f>IF(D1328&lt;&gt;" ",'База данных_основная'!#REF!," ")</f>
        <v xml:space="preserve"> </v>
      </c>
      <c r="B1328" s="19" t="str">
        <f t="array" ref="B13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28" s="19" t="str">
        <f t="array" ref="C13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28" s="19" t="str">
        <f t="array" ref="D13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29" spans="1:4" ht="18" x14ac:dyDescent="0.25">
      <c r="A1329" s="19" t="str">
        <f>IF(D1329&lt;&gt;" ",'База данных_основная'!#REF!," ")</f>
        <v xml:space="preserve"> </v>
      </c>
      <c r="B1329" s="19" t="str">
        <f t="array" ref="B13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29" s="19" t="str">
        <f t="array" ref="C13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29" s="19" t="str">
        <f t="array" ref="D13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30" spans="1:4" ht="18" x14ac:dyDescent="0.25">
      <c r="A1330" s="19" t="str">
        <f>IF(D1330&lt;&gt;" ",'База данных_основная'!#REF!," ")</f>
        <v xml:space="preserve"> </v>
      </c>
      <c r="B1330" s="19" t="str">
        <f t="array" ref="B13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30" s="19" t="str">
        <f t="array" ref="C13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30" s="19" t="str">
        <f t="array" ref="D13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31" spans="1:4" ht="18" x14ac:dyDescent="0.25">
      <c r="A1331" s="19" t="str">
        <f>IF(D1331&lt;&gt;" ",'База данных_основная'!#REF!," ")</f>
        <v xml:space="preserve"> </v>
      </c>
      <c r="B1331" s="19" t="str">
        <f t="array" ref="B13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31" s="19" t="str">
        <f t="array" ref="C13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31" s="19" t="str">
        <f t="array" ref="D13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32" spans="1:4" ht="18" x14ac:dyDescent="0.25">
      <c r="A1332" s="19" t="str">
        <f>IF(D1332&lt;&gt;" ",'База данных_основная'!#REF!," ")</f>
        <v xml:space="preserve"> </v>
      </c>
      <c r="B1332" s="19" t="str">
        <f t="array" ref="B13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32" s="19" t="str">
        <f t="array" ref="C13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32" s="19" t="str">
        <f t="array" ref="D13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33" spans="1:4" ht="18" x14ac:dyDescent="0.25">
      <c r="A1333" s="19" t="str">
        <f>IF(D1333&lt;&gt;" ",'База данных_основная'!#REF!," ")</f>
        <v xml:space="preserve"> </v>
      </c>
      <c r="B1333" s="19" t="str">
        <f t="array" ref="B13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33" s="19" t="str">
        <f t="array" ref="C13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33" s="19" t="str">
        <f t="array" ref="D13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34" spans="1:4" ht="18" x14ac:dyDescent="0.25">
      <c r="A1334" s="19" t="str">
        <f>IF(D1334&lt;&gt;" ",'База данных_основная'!#REF!," ")</f>
        <v xml:space="preserve"> </v>
      </c>
      <c r="B1334" s="19" t="str">
        <f t="array" ref="B13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34" s="19" t="str">
        <f t="array" ref="C13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34" s="19" t="str">
        <f t="array" ref="D13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35" spans="1:4" ht="18" x14ac:dyDescent="0.25">
      <c r="A1335" s="19" t="str">
        <f>IF(D1335&lt;&gt;" ",'База данных_основная'!#REF!," ")</f>
        <v xml:space="preserve"> </v>
      </c>
      <c r="B1335" s="19" t="str">
        <f t="array" ref="B13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35" s="19" t="str">
        <f t="array" ref="C13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35" s="19" t="str">
        <f t="array" ref="D13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36" spans="1:4" ht="18" x14ac:dyDescent="0.25">
      <c r="A1336" s="19" t="str">
        <f>IF(D1336&lt;&gt;" ",'База данных_основная'!#REF!," ")</f>
        <v xml:space="preserve"> </v>
      </c>
      <c r="B1336" s="19" t="str">
        <f t="array" ref="B13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36" s="19" t="str">
        <f t="array" ref="C13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36" s="19" t="str">
        <f t="array" ref="D13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37" spans="1:4" ht="18" x14ac:dyDescent="0.25">
      <c r="A1337" s="19" t="str">
        <f>IF(D1337&lt;&gt;" ",'База данных_основная'!#REF!," ")</f>
        <v xml:space="preserve"> </v>
      </c>
      <c r="B1337" s="19" t="str">
        <f t="array" ref="B13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37" s="19" t="str">
        <f t="array" ref="C13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37" s="19" t="str">
        <f t="array" ref="D13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38" spans="1:4" ht="18" x14ac:dyDescent="0.25">
      <c r="A1338" s="19" t="str">
        <f>IF(D1338&lt;&gt;" ",'База данных_основная'!#REF!," ")</f>
        <v xml:space="preserve"> </v>
      </c>
      <c r="B1338" s="19" t="str">
        <f t="array" ref="B13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38" s="19" t="str">
        <f t="array" ref="C13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38" s="19" t="str">
        <f t="array" ref="D13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39" spans="1:4" ht="18" x14ac:dyDescent="0.25">
      <c r="A1339" s="19" t="str">
        <f>IF(D1339&lt;&gt;" ",'База данных_основная'!#REF!," ")</f>
        <v xml:space="preserve"> </v>
      </c>
      <c r="B1339" s="19" t="str">
        <f t="array" ref="B13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39" s="19" t="str">
        <f t="array" ref="C13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39" s="19" t="str">
        <f t="array" ref="D13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40" spans="1:4" ht="18" x14ac:dyDescent="0.25">
      <c r="A1340" s="19" t="str">
        <f>IF(D1340&lt;&gt;" ",'База данных_основная'!#REF!," ")</f>
        <v xml:space="preserve"> </v>
      </c>
      <c r="B1340" s="19" t="str">
        <f t="array" ref="B13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40" s="19" t="str">
        <f t="array" ref="C13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40" s="19" t="str">
        <f t="array" ref="D13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41" spans="1:4" ht="18" x14ac:dyDescent="0.25">
      <c r="A1341" s="19" t="str">
        <f>IF(D1341&lt;&gt;" ",'База данных_основная'!#REF!," ")</f>
        <v xml:space="preserve"> </v>
      </c>
      <c r="B1341" s="19" t="str">
        <f t="array" ref="B13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41" s="19" t="str">
        <f t="array" ref="C13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41" s="19" t="str">
        <f t="array" ref="D13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42" spans="1:4" ht="18" x14ac:dyDescent="0.25">
      <c r="A1342" s="19" t="str">
        <f>IF(D1342&lt;&gt;" ",'База данных_основная'!#REF!," ")</f>
        <v xml:space="preserve"> </v>
      </c>
      <c r="B1342" s="19" t="str">
        <f t="array" ref="B13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42" s="19" t="str">
        <f t="array" ref="C13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42" s="19" t="str">
        <f t="array" ref="D13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43" spans="1:4" ht="18" x14ac:dyDescent="0.25">
      <c r="A1343" s="19" t="str">
        <f>IF(D1343&lt;&gt;" ",'База данных_основная'!#REF!," ")</f>
        <v xml:space="preserve"> </v>
      </c>
      <c r="B1343" s="19" t="str">
        <f t="array" ref="B13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43" s="19" t="str">
        <f t="array" ref="C13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43" s="19" t="str">
        <f t="array" ref="D13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44" spans="1:4" ht="18" x14ac:dyDescent="0.25">
      <c r="A1344" s="19" t="str">
        <f>IF(D1344&lt;&gt;" ",'База данных_основная'!#REF!," ")</f>
        <v xml:space="preserve"> </v>
      </c>
      <c r="B1344" s="19" t="str">
        <f t="array" ref="B13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44" s="19" t="str">
        <f t="array" ref="C13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44" s="19" t="str">
        <f t="array" ref="D13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45" spans="1:4" ht="18" x14ac:dyDescent="0.25">
      <c r="A1345" s="19" t="str">
        <f>IF(D1345&lt;&gt;" ",'База данных_основная'!#REF!," ")</f>
        <v xml:space="preserve"> </v>
      </c>
      <c r="B1345" s="19" t="str">
        <f t="array" ref="B13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45" s="19" t="str">
        <f t="array" ref="C13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45" s="19" t="str">
        <f t="array" ref="D13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46" spans="1:4" ht="18" x14ac:dyDescent="0.25">
      <c r="A1346" s="19" t="str">
        <f>IF(D1346&lt;&gt;" ",'База данных_основная'!#REF!," ")</f>
        <v xml:space="preserve"> </v>
      </c>
      <c r="B1346" s="19" t="str">
        <f t="array" ref="B13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46" s="19" t="str">
        <f t="array" ref="C13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46" s="19" t="str">
        <f t="array" ref="D13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47" spans="1:4" ht="18" x14ac:dyDescent="0.25">
      <c r="A1347" s="19" t="str">
        <f>IF(D1347&lt;&gt;" ",'База данных_основная'!#REF!," ")</f>
        <v xml:space="preserve"> </v>
      </c>
      <c r="B1347" s="19" t="str">
        <f t="array" ref="B13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47" s="19" t="str">
        <f t="array" ref="C13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47" s="19" t="str">
        <f t="array" ref="D13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48" spans="1:4" ht="18" x14ac:dyDescent="0.25">
      <c r="A1348" s="19" t="str">
        <f>IF(D1348&lt;&gt;" ",'База данных_основная'!#REF!," ")</f>
        <v xml:space="preserve"> </v>
      </c>
      <c r="B1348" s="19" t="str">
        <f t="array" ref="B13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48" s="19" t="str">
        <f t="array" ref="C13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48" s="19" t="str">
        <f t="array" ref="D13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49" spans="1:4" ht="18" x14ac:dyDescent="0.25">
      <c r="A1349" s="19" t="str">
        <f>IF(D1349&lt;&gt;" ",'База данных_основная'!#REF!," ")</f>
        <v xml:space="preserve"> </v>
      </c>
      <c r="B1349" s="19" t="str">
        <f t="array" ref="B13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49" s="19" t="str">
        <f t="array" ref="C13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49" s="19" t="str">
        <f t="array" ref="D13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50" spans="1:4" ht="18" x14ac:dyDescent="0.25">
      <c r="A1350" s="19" t="str">
        <f>IF(D1350&lt;&gt;" ",'База данных_основная'!#REF!," ")</f>
        <v xml:space="preserve"> </v>
      </c>
      <c r="B1350" s="19" t="str">
        <f t="array" ref="B13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50" s="19" t="str">
        <f t="array" ref="C13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50" s="19" t="str">
        <f t="array" ref="D13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51" spans="1:4" ht="18" x14ac:dyDescent="0.25">
      <c r="A1351" s="19" t="str">
        <f>IF(D1351&lt;&gt;" ",'База данных_основная'!#REF!," ")</f>
        <v xml:space="preserve"> </v>
      </c>
      <c r="B1351" s="19" t="str">
        <f t="array" ref="B13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51" s="19" t="str">
        <f t="array" ref="C13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51" s="19" t="str">
        <f t="array" ref="D13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52" spans="1:4" ht="18" x14ac:dyDescent="0.25">
      <c r="A1352" s="19" t="str">
        <f>IF(D1352&lt;&gt;" ",'База данных_основная'!#REF!," ")</f>
        <v xml:space="preserve"> </v>
      </c>
      <c r="B1352" s="19" t="str">
        <f t="array" ref="B13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52" s="19" t="str">
        <f t="array" ref="C13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52" s="19" t="str">
        <f t="array" ref="D13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53" spans="1:4" ht="18" x14ac:dyDescent="0.25">
      <c r="A1353" s="19" t="str">
        <f>IF(D1353&lt;&gt;" ",'База данных_основная'!#REF!," ")</f>
        <v xml:space="preserve"> </v>
      </c>
      <c r="B1353" s="19" t="str">
        <f t="array" ref="B13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53" s="19" t="str">
        <f t="array" ref="C13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53" s="19" t="str">
        <f t="array" ref="D13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54" spans="1:4" ht="18" x14ac:dyDescent="0.25">
      <c r="A1354" s="19" t="str">
        <f>IF(D1354&lt;&gt;" ",'База данных_основная'!#REF!," ")</f>
        <v xml:space="preserve"> </v>
      </c>
      <c r="B1354" s="19" t="str">
        <f t="array" ref="B13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54" s="19" t="str">
        <f t="array" ref="C13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54" s="19" t="str">
        <f t="array" ref="D13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55" spans="1:4" ht="18" x14ac:dyDescent="0.25">
      <c r="A1355" s="19" t="str">
        <f>IF(D1355&lt;&gt;" ",'База данных_основная'!#REF!," ")</f>
        <v xml:space="preserve"> </v>
      </c>
      <c r="B1355" s="19" t="str">
        <f t="array" ref="B13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55" s="19" t="str">
        <f t="array" ref="C13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55" s="19" t="str">
        <f t="array" ref="D13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56" spans="1:4" ht="18" x14ac:dyDescent="0.25">
      <c r="A1356" s="19" t="str">
        <f>IF(D1356&lt;&gt;" ",'База данных_основная'!#REF!," ")</f>
        <v xml:space="preserve"> </v>
      </c>
      <c r="B1356" s="19" t="str">
        <f t="array" ref="B13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56" s="19" t="str">
        <f t="array" ref="C13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56" s="19" t="str">
        <f t="array" ref="D13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57" spans="1:4" ht="18" x14ac:dyDescent="0.25">
      <c r="A1357" s="19" t="str">
        <f>IF(D1357&lt;&gt;" ",'База данных_основная'!#REF!," ")</f>
        <v xml:space="preserve"> </v>
      </c>
      <c r="B1357" s="19" t="str">
        <f t="array" ref="B13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57" s="19" t="str">
        <f t="array" ref="C13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57" s="19" t="str">
        <f t="array" ref="D13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58" spans="1:4" ht="18" x14ac:dyDescent="0.25">
      <c r="A1358" s="19" t="str">
        <f>IF(D1358&lt;&gt;" ",'База данных_основная'!#REF!," ")</f>
        <v xml:space="preserve"> </v>
      </c>
      <c r="B1358" s="19" t="str">
        <f t="array" ref="B13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58" s="19" t="str">
        <f t="array" ref="C13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58" s="19" t="str">
        <f t="array" ref="D13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59" spans="1:4" ht="18" x14ac:dyDescent="0.25">
      <c r="A1359" s="19" t="str">
        <f>IF(D1359&lt;&gt;" ",'База данных_основная'!#REF!," ")</f>
        <v xml:space="preserve"> </v>
      </c>
      <c r="B1359" s="19" t="str">
        <f t="array" ref="B13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59" s="19" t="str">
        <f t="array" ref="C13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59" s="19" t="str">
        <f t="array" ref="D13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60" spans="1:4" ht="18" x14ac:dyDescent="0.25">
      <c r="A1360" s="19" t="str">
        <f>IF(D1360&lt;&gt;" ",'База данных_основная'!#REF!," ")</f>
        <v xml:space="preserve"> </v>
      </c>
      <c r="B1360" s="19" t="str">
        <f t="array" ref="B13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60" s="19" t="str">
        <f t="array" ref="C13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60" s="19" t="str">
        <f t="array" ref="D13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61" spans="1:4" ht="18" x14ac:dyDescent="0.25">
      <c r="A1361" s="19" t="str">
        <f>IF(D1361&lt;&gt;" ",'База данных_основная'!#REF!," ")</f>
        <v xml:space="preserve"> </v>
      </c>
      <c r="B1361" s="19" t="str">
        <f t="array" ref="B13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61" s="19" t="str">
        <f t="array" ref="C13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61" s="19" t="str">
        <f t="array" ref="D13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62" spans="1:4" ht="18" x14ac:dyDescent="0.25">
      <c r="A1362" s="19" t="str">
        <f>IF(D1362&lt;&gt;" ",'База данных_основная'!#REF!," ")</f>
        <v xml:space="preserve"> </v>
      </c>
      <c r="B1362" s="19" t="str">
        <f t="array" ref="B13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62" s="19" t="str">
        <f t="array" ref="C13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62" s="19" t="str">
        <f t="array" ref="D13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63" spans="1:4" ht="18" x14ac:dyDescent="0.25">
      <c r="A1363" s="19" t="str">
        <f>IF(D1363&lt;&gt;" ",'База данных_основная'!#REF!," ")</f>
        <v xml:space="preserve"> </v>
      </c>
      <c r="B1363" s="19" t="str">
        <f t="array" ref="B13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63" s="19" t="str">
        <f t="array" ref="C13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63" s="19" t="str">
        <f t="array" ref="D13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64" spans="1:4" ht="18" x14ac:dyDescent="0.25">
      <c r="A1364" s="19" t="str">
        <f>IF(D1364&lt;&gt;" ",'База данных_основная'!#REF!," ")</f>
        <v xml:space="preserve"> </v>
      </c>
      <c r="B1364" s="19" t="str">
        <f t="array" ref="B13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64" s="19" t="str">
        <f t="array" ref="C13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64" s="19" t="str">
        <f t="array" ref="D13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65" spans="1:4" ht="18" x14ac:dyDescent="0.25">
      <c r="A1365" s="19" t="str">
        <f>IF(D1365&lt;&gt;" ",'База данных_основная'!#REF!," ")</f>
        <v xml:space="preserve"> </v>
      </c>
      <c r="B1365" s="19" t="str">
        <f t="array" ref="B13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65" s="19" t="str">
        <f t="array" ref="C13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65" s="19" t="str">
        <f t="array" ref="D13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66" spans="1:4" ht="18" x14ac:dyDescent="0.25">
      <c r="A1366" s="19" t="str">
        <f>IF(D1366&lt;&gt;" ",'База данных_основная'!#REF!," ")</f>
        <v xml:space="preserve"> </v>
      </c>
      <c r="B1366" s="19" t="str">
        <f t="array" ref="B13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66" s="19" t="str">
        <f t="array" ref="C13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66" s="19" t="str">
        <f t="array" ref="D13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67" spans="1:4" ht="18" x14ac:dyDescent="0.25">
      <c r="A1367" s="19" t="str">
        <f>IF(D1367&lt;&gt;" ",'База данных_основная'!#REF!," ")</f>
        <v xml:space="preserve"> </v>
      </c>
      <c r="B1367" s="19" t="str">
        <f t="array" ref="B13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67" s="19" t="str">
        <f t="array" ref="C13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67" s="19" t="str">
        <f t="array" ref="D13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68" spans="1:4" ht="18" x14ac:dyDescent="0.25">
      <c r="A1368" s="19" t="str">
        <f>IF(D1368&lt;&gt;" ",'База данных_основная'!#REF!," ")</f>
        <v xml:space="preserve"> </v>
      </c>
      <c r="B1368" s="19" t="str">
        <f t="array" ref="B13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68" s="19" t="str">
        <f t="array" ref="C13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68" s="19" t="str">
        <f t="array" ref="D13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69" spans="1:4" ht="18" x14ac:dyDescent="0.25">
      <c r="A1369" s="19" t="str">
        <f>IF(D1369&lt;&gt;" ",'База данных_основная'!#REF!," ")</f>
        <v xml:space="preserve"> </v>
      </c>
      <c r="B1369" s="19" t="str">
        <f t="array" ref="B13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69" s="19" t="str">
        <f t="array" ref="C13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69" s="19" t="str">
        <f t="array" ref="D13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70" spans="1:4" ht="18" x14ac:dyDescent="0.25">
      <c r="A1370" s="19" t="str">
        <f>IF(D1370&lt;&gt;" ",'База данных_основная'!#REF!," ")</f>
        <v xml:space="preserve"> </v>
      </c>
      <c r="B1370" s="19" t="str">
        <f t="array" ref="B13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70" s="19" t="str">
        <f t="array" ref="C13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70" s="19" t="str">
        <f t="array" ref="D13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71" spans="1:4" ht="18" x14ac:dyDescent="0.25">
      <c r="A1371" s="19" t="str">
        <f>IF(D1371&lt;&gt;" ",'База данных_основная'!#REF!," ")</f>
        <v xml:space="preserve"> </v>
      </c>
      <c r="B1371" s="19" t="str">
        <f t="array" ref="B13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71" s="19" t="str">
        <f t="array" ref="C13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71" s="19" t="str">
        <f t="array" ref="D13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72" spans="1:4" ht="18" x14ac:dyDescent="0.25">
      <c r="A1372" s="19" t="str">
        <f>IF(D1372&lt;&gt;" ",'База данных_основная'!#REF!," ")</f>
        <v xml:space="preserve"> </v>
      </c>
      <c r="B1372" s="19" t="str">
        <f t="array" ref="B13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72" s="19" t="str">
        <f t="array" ref="C13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72" s="19" t="str">
        <f t="array" ref="D13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73" spans="1:4" ht="18" x14ac:dyDescent="0.25">
      <c r="A1373" s="19" t="str">
        <f>IF(D1373&lt;&gt;" ",'База данных_основная'!#REF!," ")</f>
        <v xml:space="preserve"> </v>
      </c>
      <c r="B1373" s="19" t="str">
        <f t="array" ref="B13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73" s="19" t="str">
        <f t="array" ref="C13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73" s="19" t="str">
        <f t="array" ref="D13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74" spans="1:4" ht="18" x14ac:dyDescent="0.25">
      <c r="A1374" s="19" t="str">
        <f>IF(D1374&lt;&gt;" ",'База данных_основная'!#REF!," ")</f>
        <v xml:space="preserve"> </v>
      </c>
      <c r="B1374" s="19" t="str">
        <f t="array" ref="B13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74" s="19" t="str">
        <f t="array" ref="C13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74" s="19" t="str">
        <f t="array" ref="D13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75" spans="1:4" ht="18" x14ac:dyDescent="0.25">
      <c r="A1375" s="19" t="str">
        <f>IF(D1375&lt;&gt;" ",'База данных_основная'!#REF!," ")</f>
        <v xml:space="preserve"> </v>
      </c>
      <c r="B1375" s="19" t="str">
        <f t="array" ref="B13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75" s="19" t="str">
        <f t="array" ref="C13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75" s="19" t="str">
        <f t="array" ref="D13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76" spans="1:4" ht="18" x14ac:dyDescent="0.25">
      <c r="A1376" s="19" t="str">
        <f>IF(D1376&lt;&gt;" ",'База данных_основная'!#REF!," ")</f>
        <v xml:space="preserve"> </v>
      </c>
      <c r="B1376" s="19" t="str">
        <f t="array" ref="B13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76" s="19" t="str">
        <f t="array" ref="C13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76" s="19" t="str">
        <f t="array" ref="D13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77" spans="1:4" ht="18" x14ac:dyDescent="0.25">
      <c r="A1377" s="19" t="str">
        <f>IF(D1377&lt;&gt;" ",'База данных_основная'!#REF!," ")</f>
        <v xml:space="preserve"> </v>
      </c>
      <c r="B1377" s="19" t="str">
        <f t="array" ref="B13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77" s="19" t="str">
        <f t="array" ref="C13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77" s="19" t="str">
        <f t="array" ref="D13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78" spans="1:4" ht="18" x14ac:dyDescent="0.25">
      <c r="A1378" s="19" t="str">
        <f>IF(D1378&lt;&gt;" ",'База данных_основная'!#REF!," ")</f>
        <v xml:space="preserve"> </v>
      </c>
      <c r="B1378" s="19" t="str">
        <f t="array" ref="B13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78" s="19" t="str">
        <f t="array" ref="C13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78" s="19" t="str">
        <f t="array" ref="D13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79" spans="1:4" ht="18" x14ac:dyDescent="0.25">
      <c r="A1379" s="19" t="str">
        <f>IF(D1379&lt;&gt;" ",'База данных_основная'!#REF!," ")</f>
        <v xml:space="preserve"> </v>
      </c>
      <c r="B1379" s="19" t="str">
        <f t="array" ref="B13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79" s="19" t="str">
        <f t="array" ref="C13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79" s="19" t="str">
        <f t="array" ref="D13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80" spans="1:4" ht="18" x14ac:dyDescent="0.25">
      <c r="A1380" s="19" t="str">
        <f>IF(D1380&lt;&gt;" ",'База данных_основная'!#REF!," ")</f>
        <v xml:space="preserve"> </v>
      </c>
      <c r="B1380" s="19" t="str">
        <f t="array" ref="B13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80" s="19" t="str">
        <f t="array" ref="C13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80" s="19" t="str">
        <f t="array" ref="D13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81" spans="1:4" ht="18" x14ac:dyDescent="0.25">
      <c r="A1381" s="19" t="str">
        <f>IF(D1381&lt;&gt;" ",'База данных_основная'!#REF!," ")</f>
        <v xml:space="preserve"> </v>
      </c>
      <c r="B1381" s="19" t="str">
        <f t="array" ref="B13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81" s="19" t="str">
        <f t="array" ref="C13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81" s="19" t="str">
        <f t="array" ref="D13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82" spans="1:4" ht="18" x14ac:dyDescent="0.25">
      <c r="A1382" s="19" t="str">
        <f>IF(D1382&lt;&gt;" ",'База данных_основная'!#REF!," ")</f>
        <v xml:space="preserve"> </v>
      </c>
      <c r="B1382" s="19" t="str">
        <f t="array" ref="B13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82" s="19" t="str">
        <f t="array" ref="C13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82" s="19" t="str">
        <f t="array" ref="D13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83" spans="1:4" ht="18" x14ac:dyDescent="0.25">
      <c r="A1383" s="19" t="str">
        <f>IF(D1383&lt;&gt;" ",'База данных_основная'!#REF!," ")</f>
        <v xml:space="preserve"> </v>
      </c>
      <c r="B1383" s="19" t="str">
        <f t="array" ref="B13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83" s="19" t="str">
        <f t="array" ref="C13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83" s="19" t="str">
        <f t="array" ref="D13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84" spans="1:4" ht="18" x14ac:dyDescent="0.25">
      <c r="A1384" s="19" t="str">
        <f>IF(D1384&lt;&gt;" ",'База данных_основная'!#REF!," ")</f>
        <v xml:space="preserve"> </v>
      </c>
      <c r="B1384" s="19" t="str">
        <f t="array" ref="B13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84" s="19" t="str">
        <f t="array" ref="C13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84" s="19" t="str">
        <f t="array" ref="D13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85" spans="1:4" ht="18" x14ac:dyDescent="0.25">
      <c r="A1385" s="19" t="str">
        <f>IF(D1385&lt;&gt;" ",'База данных_основная'!#REF!," ")</f>
        <v xml:space="preserve"> </v>
      </c>
      <c r="B1385" s="19" t="str">
        <f t="array" ref="B13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85" s="19" t="str">
        <f t="array" ref="C13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85" s="19" t="str">
        <f t="array" ref="D13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86" spans="1:4" ht="18" x14ac:dyDescent="0.25">
      <c r="A1386" s="19" t="str">
        <f>IF(D1386&lt;&gt;" ",'База данных_основная'!#REF!," ")</f>
        <v xml:space="preserve"> </v>
      </c>
      <c r="B1386" s="19" t="str">
        <f t="array" ref="B13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86" s="19" t="str">
        <f t="array" ref="C13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86" s="19" t="str">
        <f t="array" ref="D13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87" spans="1:4" ht="18" x14ac:dyDescent="0.25">
      <c r="A1387" s="19" t="str">
        <f>IF(D1387&lt;&gt;" ",'База данных_основная'!#REF!," ")</f>
        <v xml:space="preserve"> </v>
      </c>
      <c r="B1387" s="19" t="str">
        <f t="array" ref="B13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87" s="19" t="str">
        <f t="array" ref="C13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87" s="19" t="str">
        <f t="array" ref="D13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88" spans="1:4" ht="18" x14ac:dyDescent="0.25">
      <c r="A1388" s="19" t="str">
        <f>IF(D1388&lt;&gt;" ",'База данных_основная'!#REF!," ")</f>
        <v xml:space="preserve"> </v>
      </c>
      <c r="B1388" s="19" t="str">
        <f t="array" ref="B13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88" s="19" t="str">
        <f t="array" ref="C13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88" s="19" t="str">
        <f t="array" ref="D13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89" spans="1:4" ht="18" x14ac:dyDescent="0.25">
      <c r="A1389" s="19" t="str">
        <f>IF(D1389&lt;&gt;" ",'База данных_основная'!#REF!," ")</f>
        <v xml:space="preserve"> </v>
      </c>
      <c r="B1389" s="19" t="str">
        <f t="array" ref="B13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89" s="19" t="str">
        <f t="array" ref="C13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89" s="19" t="str">
        <f t="array" ref="D13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90" spans="1:4" ht="18" x14ac:dyDescent="0.25">
      <c r="A1390" s="19" t="str">
        <f>IF(D1390&lt;&gt;" ",'База данных_основная'!#REF!," ")</f>
        <v xml:space="preserve"> </v>
      </c>
      <c r="B1390" s="19" t="str">
        <f t="array" ref="B13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90" s="19" t="str">
        <f t="array" ref="C13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90" s="19" t="str">
        <f t="array" ref="D13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91" spans="1:4" ht="18" x14ac:dyDescent="0.25">
      <c r="A1391" s="19" t="str">
        <f>IF(D1391&lt;&gt;" ",'База данных_основная'!#REF!," ")</f>
        <v xml:space="preserve"> </v>
      </c>
      <c r="B1391" s="19" t="str">
        <f t="array" ref="B13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91" s="19" t="str">
        <f t="array" ref="C13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91" s="19" t="str">
        <f t="array" ref="D13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92" spans="1:4" ht="18" x14ac:dyDescent="0.25">
      <c r="A1392" s="19" t="str">
        <f>IF(D1392&lt;&gt;" ",'База данных_основная'!#REF!," ")</f>
        <v xml:space="preserve"> </v>
      </c>
      <c r="B1392" s="19" t="str">
        <f t="array" ref="B13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92" s="19" t="str">
        <f t="array" ref="C13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92" s="19" t="str">
        <f t="array" ref="D13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93" spans="1:4" ht="18" x14ac:dyDescent="0.25">
      <c r="A1393" s="19" t="str">
        <f>IF(D1393&lt;&gt;" ",'База данных_основная'!#REF!," ")</f>
        <v xml:space="preserve"> </v>
      </c>
      <c r="B1393" s="19" t="str">
        <f t="array" ref="B13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93" s="19" t="str">
        <f t="array" ref="C13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93" s="19" t="str">
        <f t="array" ref="D13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94" spans="1:4" ht="18" x14ac:dyDescent="0.25">
      <c r="A1394" s="19" t="str">
        <f>IF(D1394&lt;&gt;" ",'База данных_основная'!#REF!," ")</f>
        <v xml:space="preserve"> </v>
      </c>
      <c r="B1394" s="19" t="str">
        <f t="array" ref="B13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94" s="19" t="str">
        <f t="array" ref="C13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94" s="19" t="str">
        <f t="array" ref="D13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95" spans="1:4" ht="18" x14ac:dyDescent="0.25">
      <c r="A1395" s="19" t="str">
        <f>IF(D1395&lt;&gt;" ",'База данных_основная'!#REF!," ")</f>
        <v xml:space="preserve"> </v>
      </c>
      <c r="B1395" s="19" t="str">
        <f t="array" ref="B13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95" s="19" t="str">
        <f t="array" ref="C13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95" s="19" t="str">
        <f t="array" ref="D13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96" spans="1:4" ht="18" x14ac:dyDescent="0.25">
      <c r="A1396" s="19" t="str">
        <f>IF(D1396&lt;&gt;" ",'База данных_основная'!#REF!," ")</f>
        <v xml:space="preserve"> </v>
      </c>
      <c r="B1396" s="19" t="str">
        <f t="array" ref="B13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96" s="19" t="str">
        <f t="array" ref="C13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96" s="19" t="str">
        <f t="array" ref="D13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97" spans="1:4" ht="18" x14ac:dyDescent="0.25">
      <c r="A1397" s="19" t="str">
        <f>IF(D1397&lt;&gt;" ",'База данных_основная'!#REF!," ")</f>
        <v xml:space="preserve"> </v>
      </c>
      <c r="B1397" s="19" t="str">
        <f t="array" ref="B13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97" s="19" t="str">
        <f t="array" ref="C13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97" s="19" t="str">
        <f t="array" ref="D13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98" spans="1:4" ht="18" x14ac:dyDescent="0.25">
      <c r="A1398" s="19" t="str">
        <f>IF(D1398&lt;&gt;" ",'База данных_основная'!#REF!," ")</f>
        <v xml:space="preserve"> </v>
      </c>
      <c r="B1398" s="19" t="str">
        <f t="array" ref="B13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98" s="19" t="str">
        <f t="array" ref="C13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98" s="19" t="str">
        <f t="array" ref="D13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399" spans="1:4" ht="18" x14ac:dyDescent="0.25">
      <c r="A1399" s="19" t="str">
        <f>IF(D1399&lt;&gt;" ",'База данных_основная'!#REF!," ")</f>
        <v xml:space="preserve"> </v>
      </c>
      <c r="B1399" s="19" t="str">
        <f t="array" ref="B13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399" s="19" t="str">
        <f t="array" ref="C13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399" s="19" t="str">
        <f t="array" ref="D13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00" spans="1:4" ht="18" x14ac:dyDescent="0.25">
      <c r="A1400" s="19" t="str">
        <f>IF(D1400&lt;&gt;" ",'База данных_основная'!#REF!," ")</f>
        <v xml:space="preserve"> </v>
      </c>
      <c r="B1400" s="19" t="str">
        <f t="array" ref="B14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00" s="19" t="str">
        <f t="array" ref="C14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00" s="19" t="str">
        <f t="array" ref="D14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01" spans="1:4" ht="18" x14ac:dyDescent="0.25">
      <c r="A1401" s="19" t="str">
        <f>IF(D1401&lt;&gt;" ",'База данных_основная'!#REF!," ")</f>
        <v xml:space="preserve"> </v>
      </c>
      <c r="B1401" s="19" t="str">
        <f t="array" ref="B14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01" s="19" t="str">
        <f t="array" ref="C14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01" s="19" t="str">
        <f t="array" ref="D14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02" spans="1:4" ht="18" x14ac:dyDescent="0.25">
      <c r="A1402" s="19" t="str">
        <f>IF(D1402&lt;&gt;" ",'База данных_основная'!#REF!," ")</f>
        <v xml:space="preserve"> </v>
      </c>
      <c r="B1402" s="19" t="str">
        <f t="array" ref="B14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02" s="19" t="str">
        <f t="array" ref="C14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02" s="19" t="str">
        <f t="array" ref="D14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03" spans="1:4" ht="18" x14ac:dyDescent="0.25">
      <c r="A1403" s="19" t="str">
        <f>IF(D1403&lt;&gt;" ",'База данных_основная'!#REF!," ")</f>
        <v xml:space="preserve"> </v>
      </c>
      <c r="B1403" s="19" t="str">
        <f t="array" ref="B14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03" s="19" t="str">
        <f t="array" ref="C14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03" s="19" t="str">
        <f t="array" ref="D14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04" spans="1:4" ht="18" x14ac:dyDescent="0.25">
      <c r="A1404" s="19" t="str">
        <f>IF(D1404&lt;&gt;" ",'База данных_основная'!#REF!," ")</f>
        <v xml:space="preserve"> </v>
      </c>
      <c r="B1404" s="19" t="str">
        <f t="array" ref="B14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04" s="19" t="str">
        <f t="array" ref="C14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04" s="19" t="str">
        <f t="array" ref="D14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05" spans="1:4" ht="18" x14ac:dyDescent="0.25">
      <c r="A1405" s="19" t="str">
        <f>IF(D1405&lt;&gt;" ",'База данных_основная'!#REF!," ")</f>
        <v xml:space="preserve"> </v>
      </c>
      <c r="B1405" s="19" t="str">
        <f t="array" ref="B14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05" s="19" t="str">
        <f t="array" ref="C14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05" s="19" t="str">
        <f t="array" ref="D14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06" spans="1:4" ht="18" x14ac:dyDescent="0.25">
      <c r="A1406" s="19" t="str">
        <f>IF(D1406&lt;&gt;" ",'База данных_основная'!#REF!," ")</f>
        <v xml:space="preserve"> </v>
      </c>
      <c r="B1406" s="19" t="str">
        <f t="array" ref="B14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06" s="19" t="str">
        <f t="array" ref="C14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06" s="19" t="str">
        <f t="array" ref="D14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07" spans="1:4" ht="18" x14ac:dyDescent="0.25">
      <c r="A1407" s="19" t="str">
        <f>IF(D1407&lt;&gt;" ",'База данных_основная'!#REF!," ")</f>
        <v xml:space="preserve"> </v>
      </c>
      <c r="B1407" s="19" t="str">
        <f t="array" ref="B14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07" s="19" t="str">
        <f t="array" ref="C14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07" s="19" t="str">
        <f t="array" ref="D14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08" spans="1:4" ht="18" x14ac:dyDescent="0.25">
      <c r="A1408" s="19" t="str">
        <f>IF(D1408&lt;&gt;" ",'База данных_основная'!#REF!," ")</f>
        <v xml:space="preserve"> </v>
      </c>
      <c r="B1408" s="19" t="str">
        <f t="array" ref="B14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08" s="19" t="str">
        <f t="array" ref="C14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08" s="19" t="str">
        <f t="array" ref="D14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09" spans="1:4" ht="18" x14ac:dyDescent="0.25">
      <c r="A1409" s="19" t="str">
        <f>IF(D1409&lt;&gt;" ",'База данных_основная'!#REF!," ")</f>
        <v xml:space="preserve"> </v>
      </c>
      <c r="B1409" s="19" t="str">
        <f t="array" ref="B14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09" s="19" t="str">
        <f t="array" ref="C14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09" s="19" t="str">
        <f t="array" ref="D14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10" spans="1:4" ht="18" x14ac:dyDescent="0.25">
      <c r="A1410" s="19" t="str">
        <f>IF(D1410&lt;&gt;" ",'База данных_основная'!#REF!," ")</f>
        <v xml:space="preserve"> </v>
      </c>
      <c r="B1410" s="19" t="str">
        <f t="array" ref="B14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10" s="19" t="str">
        <f t="array" ref="C14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10" s="19" t="str">
        <f t="array" ref="D14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11" spans="1:4" ht="18" x14ac:dyDescent="0.25">
      <c r="A1411" s="19" t="str">
        <f>IF(D1411&lt;&gt;" ",'База данных_основная'!#REF!," ")</f>
        <v xml:space="preserve"> </v>
      </c>
      <c r="B1411" s="19" t="str">
        <f t="array" ref="B14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11" s="19" t="str">
        <f t="array" ref="C14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11" s="19" t="str">
        <f t="array" ref="D14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12" spans="1:4" ht="18" x14ac:dyDescent="0.25">
      <c r="A1412" s="19" t="str">
        <f>IF(D1412&lt;&gt;" ",'База данных_основная'!#REF!," ")</f>
        <v xml:space="preserve"> </v>
      </c>
      <c r="B1412" s="19" t="str">
        <f t="array" ref="B14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12" s="19" t="str">
        <f t="array" ref="C14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12" s="19" t="str">
        <f t="array" ref="D14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13" spans="1:4" ht="18" x14ac:dyDescent="0.25">
      <c r="A1413" s="19" t="str">
        <f>IF(D1413&lt;&gt;" ",'База данных_основная'!#REF!," ")</f>
        <v xml:space="preserve"> </v>
      </c>
      <c r="B1413" s="19" t="str">
        <f t="array" ref="B14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13" s="19" t="str">
        <f t="array" ref="C14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13" s="19" t="str">
        <f t="array" ref="D14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14" spans="1:4" ht="18" x14ac:dyDescent="0.25">
      <c r="A1414" s="19" t="str">
        <f>IF(D1414&lt;&gt;" ",'База данных_основная'!#REF!," ")</f>
        <v xml:space="preserve"> </v>
      </c>
      <c r="B1414" s="19" t="str">
        <f t="array" ref="B14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14" s="19" t="str">
        <f t="array" ref="C14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14" s="19" t="str">
        <f t="array" ref="D14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15" spans="1:4" ht="18" x14ac:dyDescent="0.25">
      <c r="A1415" s="19" t="str">
        <f>IF(D1415&lt;&gt;" ",'База данных_основная'!#REF!," ")</f>
        <v xml:space="preserve"> </v>
      </c>
      <c r="B1415" s="19" t="str">
        <f t="array" ref="B14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15" s="19" t="str">
        <f t="array" ref="C14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15" s="19" t="str">
        <f t="array" ref="D14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16" spans="1:4" ht="18" x14ac:dyDescent="0.25">
      <c r="A1416" s="19" t="str">
        <f>IF(D1416&lt;&gt;" ",'База данных_основная'!#REF!," ")</f>
        <v xml:space="preserve"> </v>
      </c>
      <c r="B1416" s="19" t="str">
        <f t="array" ref="B14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16" s="19" t="str">
        <f t="array" ref="C14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16" s="19" t="str">
        <f t="array" ref="D14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17" spans="1:4" ht="18" x14ac:dyDescent="0.25">
      <c r="A1417" s="19" t="str">
        <f>IF(D1417&lt;&gt;" ",'База данных_основная'!#REF!," ")</f>
        <v xml:space="preserve"> </v>
      </c>
      <c r="B1417" s="19" t="str">
        <f t="array" ref="B14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17" s="19" t="str">
        <f t="array" ref="C14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17" s="19" t="str">
        <f t="array" ref="D14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18" spans="1:4" ht="18" x14ac:dyDescent="0.25">
      <c r="A1418" s="19" t="str">
        <f>IF(D1418&lt;&gt;" ",'База данных_основная'!#REF!," ")</f>
        <v xml:space="preserve"> </v>
      </c>
      <c r="B1418" s="19" t="str">
        <f t="array" ref="B14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18" s="19" t="str">
        <f t="array" ref="C14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18" s="19" t="str">
        <f t="array" ref="D14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19" spans="1:4" ht="18" x14ac:dyDescent="0.25">
      <c r="A1419" s="19" t="str">
        <f>IF(D1419&lt;&gt;" ",'База данных_основная'!#REF!," ")</f>
        <v xml:space="preserve"> </v>
      </c>
      <c r="B1419" s="19" t="str">
        <f t="array" ref="B14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19" s="19" t="str">
        <f t="array" ref="C14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19" s="19" t="str">
        <f t="array" ref="D14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20" spans="1:4" ht="18" x14ac:dyDescent="0.25">
      <c r="A1420" s="19" t="str">
        <f>IF(D1420&lt;&gt;" ",'База данных_основная'!#REF!," ")</f>
        <v xml:space="preserve"> </v>
      </c>
      <c r="B1420" s="19" t="str">
        <f t="array" ref="B14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20" s="19" t="str">
        <f t="array" ref="C14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20" s="19" t="str">
        <f t="array" ref="D14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21" spans="1:4" ht="18" x14ac:dyDescent="0.25">
      <c r="A1421" s="19" t="str">
        <f>IF(D1421&lt;&gt;" ",'База данных_основная'!#REF!," ")</f>
        <v xml:space="preserve"> </v>
      </c>
      <c r="B1421" s="19" t="str">
        <f t="array" ref="B14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21" s="19" t="str">
        <f t="array" ref="C14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21" s="19" t="str">
        <f t="array" ref="D14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22" spans="1:4" ht="18" x14ac:dyDescent="0.25">
      <c r="A1422" s="19" t="str">
        <f>IF(D1422&lt;&gt;" ",'База данных_основная'!#REF!," ")</f>
        <v xml:space="preserve"> </v>
      </c>
      <c r="B1422" s="19" t="str">
        <f t="array" ref="B14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22" s="19" t="str">
        <f t="array" ref="C14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22" s="19" t="str">
        <f t="array" ref="D14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23" spans="1:4" ht="18" x14ac:dyDescent="0.25">
      <c r="A1423" s="19" t="str">
        <f>IF(D1423&lt;&gt;" ",'База данных_основная'!#REF!," ")</f>
        <v xml:space="preserve"> </v>
      </c>
      <c r="B1423" s="19" t="str">
        <f t="array" ref="B14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23" s="19" t="str">
        <f t="array" ref="C14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23" s="19" t="str">
        <f t="array" ref="D14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24" spans="1:4" ht="18" x14ac:dyDescent="0.25">
      <c r="A1424" s="19" t="str">
        <f>IF(D1424&lt;&gt;" ",'База данных_основная'!#REF!," ")</f>
        <v xml:space="preserve"> </v>
      </c>
      <c r="B1424" s="19" t="str">
        <f t="array" ref="B14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24" s="19" t="str">
        <f t="array" ref="C14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24" s="19" t="str">
        <f t="array" ref="D14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25" spans="1:4" ht="18" x14ac:dyDescent="0.25">
      <c r="A1425" s="19" t="str">
        <f>IF(D1425&lt;&gt;" ",'База данных_основная'!#REF!," ")</f>
        <v xml:space="preserve"> </v>
      </c>
      <c r="B1425" s="19" t="str">
        <f t="array" ref="B14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25" s="19" t="str">
        <f t="array" ref="C14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25" s="19" t="str">
        <f t="array" ref="D14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26" spans="1:4" ht="18" x14ac:dyDescent="0.25">
      <c r="A1426" s="19" t="str">
        <f>IF(D1426&lt;&gt;" ",'База данных_основная'!#REF!," ")</f>
        <v xml:space="preserve"> </v>
      </c>
      <c r="B1426" s="19" t="str">
        <f t="array" ref="B14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26" s="19" t="str">
        <f t="array" ref="C14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26" s="19" t="str">
        <f t="array" ref="D14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27" spans="1:4" ht="18" x14ac:dyDescent="0.25">
      <c r="A1427" s="19" t="str">
        <f>IF(D1427&lt;&gt;" ",'База данных_основная'!#REF!," ")</f>
        <v xml:space="preserve"> </v>
      </c>
      <c r="B1427" s="19" t="str">
        <f t="array" ref="B14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27" s="19" t="str">
        <f t="array" ref="C14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27" s="19" t="str">
        <f t="array" ref="D14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28" spans="1:4" ht="18" x14ac:dyDescent="0.25">
      <c r="A1428" s="19" t="str">
        <f>IF(D1428&lt;&gt;" ",'База данных_основная'!#REF!," ")</f>
        <v xml:space="preserve"> </v>
      </c>
      <c r="B1428" s="19" t="str">
        <f t="array" ref="B14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28" s="19" t="str">
        <f t="array" ref="C14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28" s="19" t="str">
        <f t="array" ref="D14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29" spans="1:4" ht="18" x14ac:dyDescent="0.25">
      <c r="A1429" s="19" t="str">
        <f>IF(D1429&lt;&gt;" ",'База данных_основная'!#REF!," ")</f>
        <v xml:space="preserve"> </v>
      </c>
      <c r="B1429" s="19" t="str">
        <f t="array" ref="B14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29" s="19" t="str">
        <f t="array" ref="C14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29" s="19" t="str">
        <f t="array" ref="D14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30" spans="1:4" ht="18" x14ac:dyDescent="0.25">
      <c r="A1430" s="19" t="str">
        <f>IF(D1430&lt;&gt;" ",'База данных_основная'!#REF!," ")</f>
        <v xml:space="preserve"> </v>
      </c>
      <c r="B1430" s="19" t="str">
        <f t="array" ref="B14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30" s="19" t="str">
        <f t="array" ref="C14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30" s="19" t="str">
        <f t="array" ref="D14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31" spans="1:4" ht="18" x14ac:dyDescent="0.25">
      <c r="A1431" s="19" t="str">
        <f>IF(D1431&lt;&gt;" ",'База данных_основная'!#REF!," ")</f>
        <v xml:space="preserve"> </v>
      </c>
      <c r="B1431" s="19" t="str">
        <f t="array" ref="B14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31" s="19" t="str">
        <f t="array" ref="C14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31" s="19" t="str">
        <f t="array" ref="D14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32" spans="1:4" ht="18" x14ac:dyDescent="0.25">
      <c r="A1432" s="19" t="str">
        <f>IF(D1432&lt;&gt;" ",'База данных_основная'!#REF!," ")</f>
        <v xml:space="preserve"> </v>
      </c>
      <c r="B1432" s="19" t="str">
        <f t="array" ref="B14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32" s="19" t="str">
        <f t="array" ref="C14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32" s="19" t="str">
        <f t="array" ref="D14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33" spans="1:4" ht="18" x14ac:dyDescent="0.25">
      <c r="A1433" s="19" t="str">
        <f>IF(D1433&lt;&gt;" ",'База данных_основная'!#REF!," ")</f>
        <v xml:space="preserve"> </v>
      </c>
      <c r="B1433" s="19" t="str">
        <f t="array" ref="B14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33" s="19" t="str">
        <f t="array" ref="C14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33" s="19" t="str">
        <f t="array" ref="D14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34" spans="1:4" ht="18" x14ac:dyDescent="0.25">
      <c r="A1434" s="19" t="str">
        <f>IF(D1434&lt;&gt;" ",'База данных_основная'!#REF!," ")</f>
        <v xml:space="preserve"> </v>
      </c>
      <c r="B1434" s="19" t="str">
        <f t="array" ref="B14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34" s="19" t="str">
        <f t="array" ref="C14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34" s="19" t="str">
        <f t="array" ref="D14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35" spans="1:4" ht="18" x14ac:dyDescent="0.25">
      <c r="A1435" s="19" t="str">
        <f>IF(D1435&lt;&gt;" ",'База данных_основная'!#REF!," ")</f>
        <v xml:space="preserve"> </v>
      </c>
      <c r="B1435" s="19" t="str">
        <f t="array" ref="B14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35" s="19" t="str">
        <f t="array" ref="C14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35" s="19" t="str">
        <f t="array" ref="D14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36" spans="1:4" ht="18" x14ac:dyDescent="0.25">
      <c r="A1436" s="19" t="str">
        <f>IF(D1436&lt;&gt;" ",'База данных_основная'!#REF!," ")</f>
        <v xml:space="preserve"> </v>
      </c>
      <c r="B1436" s="19" t="str">
        <f t="array" ref="B14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36" s="19" t="str">
        <f t="array" ref="C14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36" s="19" t="str">
        <f t="array" ref="D14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37" spans="1:4" ht="18" x14ac:dyDescent="0.25">
      <c r="A1437" s="19" t="str">
        <f>IF(D1437&lt;&gt;" ",'База данных_основная'!#REF!," ")</f>
        <v xml:space="preserve"> </v>
      </c>
      <c r="B1437" s="19" t="str">
        <f t="array" ref="B14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37" s="19" t="str">
        <f t="array" ref="C14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37" s="19" t="str">
        <f t="array" ref="D14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38" spans="1:4" ht="18" x14ac:dyDescent="0.25">
      <c r="A1438" s="19" t="str">
        <f>IF(D1438&lt;&gt;" ",'База данных_основная'!#REF!," ")</f>
        <v xml:space="preserve"> </v>
      </c>
      <c r="B1438" s="19" t="str">
        <f t="array" ref="B14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38" s="19" t="str">
        <f t="array" ref="C14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38" s="19" t="str">
        <f t="array" ref="D14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39" spans="1:4" ht="18" x14ac:dyDescent="0.25">
      <c r="A1439" s="19" t="str">
        <f>IF(D1439&lt;&gt;" ",'База данных_основная'!#REF!," ")</f>
        <v xml:space="preserve"> </v>
      </c>
      <c r="B1439" s="19" t="str">
        <f t="array" ref="B14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39" s="19" t="str">
        <f t="array" ref="C14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39" s="19" t="str">
        <f t="array" ref="D14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40" spans="1:4" ht="18" x14ac:dyDescent="0.25">
      <c r="A1440" s="19" t="str">
        <f>IF(D1440&lt;&gt;" ",'База данных_основная'!#REF!," ")</f>
        <v xml:space="preserve"> </v>
      </c>
      <c r="B1440" s="19" t="str">
        <f t="array" ref="B14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40" s="19" t="str">
        <f t="array" ref="C14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40" s="19" t="str">
        <f t="array" ref="D14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41" spans="1:4" ht="18" x14ac:dyDescent="0.25">
      <c r="A1441" s="19" t="str">
        <f>IF(D1441&lt;&gt;" ",'База данных_основная'!#REF!," ")</f>
        <v xml:space="preserve"> </v>
      </c>
      <c r="B1441" s="19" t="str">
        <f t="array" ref="B14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41" s="19" t="str">
        <f t="array" ref="C14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41" s="19" t="str">
        <f t="array" ref="D14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42" spans="1:4" ht="18" x14ac:dyDescent="0.25">
      <c r="A1442" s="19" t="str">
        <f>IF(D1442&lt;&gt;" ",'База данных_основная'!#REF!," ")</f>
        <v xml:space="preserve"> </v>
      </c>
      <c r="B1442" s="19" t="str">
        <f t="array" ref="B14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42" s="19" t="str">
        <f t="array" ref="C14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42" s="19" t="str">
        <f t="array" ref="D14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43" spans="1:4" ht="18" x14ac:dyDescent="0.25">
      <c r="A1443" s="19" t="str">
        <f>IF(D1443&lt;&gt;" ",'База данных_основная'!#REF!," ")</f>
        <v xml:space="preserve"> </v>
      </c>
      <c r="B1443" s="19" t="str">
        <f t="array" ref="B14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43" s="19" t="str">
        <f t="array" ref="C14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43" s="19" t="str">
        <f t="array" ref="D14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44" spans="1:4" ht="18" x14ac:dyDescent="0.25">
      <c r="A1444" s="19" t="str">
        <f>IF(D1444&lt;&gt;" ",'База данных_основная'!#REF!," ")</f>
        <v xml:space="preserve"> </v>
      </c>
      <c r="B1444" s="19" t="str">
        <f t="array" ref="B14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44" s="19" t="str">
        <f t="array" ref="C14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44" s="19" t="str">
        <f t="array" ref="D14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45" spans="1:4" ht="18" x14ac:dyDescent="0.25">
      <c r="A1445" s="19" t="str">
        <f>IF(D1445&lt;&gt;" ",'База данных_основная'!#REF!," ")</f>
        <v xml:space="preserve"> </v>
      </c>
      <c r="B1445" s="19" t="str">
        <f t="array" ref="B14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45" s="19" t="str">
        <f t="array" ref="C14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45" s="19" t="str">
        <f t="array" ref="D14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46" spans="1:4" ht="18" x14ac:dyDescent="0.25">
      <c r="A1446" s="19" t="str">
        <f>IF(D1446&lt;&gt;" ",'База данных_основная'!#REF!," ")</f>
        <v xml:space="preserve"> </v>
      </c>
      <c r="B1446" s="19" t="str">
        <f t="array" ref="B14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46" s="19" t="str">
        <f t="array" ref="C14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46" s="19" t="str">
        <f t="array" ref="D14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47" spans="1:4" ht="18" x14ac:dyDescent="0.25">
      <c r="A1447" s="19" t="str">
        <f>IF(D1447&lt;&gt;" ",'База данных_основная'!#REF!," ")</f>
        <v xml:space="preserve"> </v>
      </c>
      <c r="B1447" s="19" t="str">
        <f t="array" ref="B14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47" s="19" t="str">
        <f t="array" ref="C14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47" s="19" t="str">
        <f t="array" ref="D14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48" spans="1:4" ht="18" x14ac:dyDescent="0.25">
      <c r="A1448" s="19" t="str">
        <f>IF(D1448&lt;&gt;" ",'База данных_основная'!#REF!," ")</f>
        <v xml:space="preserve"> </v>
      </c>
      <c r="B1448" s="19" t="str">
        <f t="array" ref="B14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48" s="19" t="str">
        <f t="array" ref="C14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48" s="19" t="str">
        <f t="array" ref="D14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49" spans="1:4" ht="18" x14ac:dyDescent="0.25">
      <c r="A1449" s="19" t="str">
        <f>IF(D1449&lt;&gt;" ",'База данных_основная'!#REF!," ")</f>
        <v xml:space="preserve"> </v>
      </c>
      <c r="B1449" s="19" t="str">
        <f t="array" ref="B14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49" s="19" t="str">
        <f t="array" ref="C14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49" s="19" t="str">
        <f t="array" ref="D14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50" spans="1:4" ht="18" x14ac:dyDescent="0.25">
      <c r="A1450" s="19" t="str">
        <f>IF(D1450&lt;&gt;" ",'База данных_основная'!#REF!," ")</f>
        <v xml:space="preserve"> </v>
      </c>
      <c r="B1450" s="19" t="str">
        <f t="array" ref="B14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50" s="19" t="str">
        <f t="array" ref="C14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50" s="19" t="str">
        <f t="array" ref="D14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51" spans="1:4" ht="18" x14ac:dyDescent="0.25">
      <c r="A1451" s="19" t="str">
        <f>IF(D1451&lt;&gt;" ",'База данных_основная'!#REF!," ")</f>
        <v xml:space="preserve"> </v>
      </c>
      <c r="B1451" s="19" t="str">
        <f t="array" ref="B14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51" s="19" t="str">
        <f t="array" ref="C14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51" s="19" t="str">
        <f t="array" ref="D14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52" spans="1:4" ht="18" x14ac:dyDescent="0.25">
      <c r="A1452" s="19" t="str">
        <f>IF(D1452&lt;&gt;" ",'База данных_основная'!#REF!," ")</f>
        <v xml:space="preserve"> </v>
      </c>
      <c r="B1452" s="19" t="str">
        <f t="array" ref="B14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52" s="19" t="str">
        <f t="array" ref="C14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52" s="19" t="str">
        <f t="array" ref="D14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53" spans="1:4" ht="18" x14ac:dyDescent="0.25">
      <c r="A1453" s="19" t="str">
        <f>IF(D1453&lt;&gt;" ",'База данных_основная'!#REF!," ")</f>
        <v xml:space="preserve"> </v>
      </c>
      <c r="B1453" s="19" t="str">
        <f t="array" ref="B14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53" s="19" t="str">
        <f t="array" ref="C14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53" s="19" t="str">
        <f t="array" ref="D14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54" spans="1:4" ht="18" x14ac:dyDescent="0.25">
      <c r="A1454" s="19" t="str">
        <f>IF(D1454&lt;&gt;" ",'База данных_основная'!#REF!," ")</f>
        <v xml:space="preserve"> </v>
      </c>
      <c r="B1454" s="19" t="str">
        <f t="array" ref="B14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54" s="19" t="str">
        <f t="array" ref="C14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54" s="19" t="str">
        <f t="array" ref="D14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55" spans="1:4" ht="18" x14ac:dyDescent="0.25">
      <c r="A1455" s="19" t="str">
        <f>IF(D1455&lt;&gt;" ",'База данных_основная'!#REF!," ")</f>
        <v xml:space="preserve"> </v>
      </c>
      <c r="B1455" s="19" t="str">
        <f t="array" ref="B14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55" s="19" t="str">
        <f t="array" ref="C14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55" s="19" t="str">
        <f t="array" ref="D14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56" spans="1:4" ht="18" x14ac:dyDescent="0.25">
      <c r="A1456" s="19" t="str">
        <f>IF(D1456&lt;&gt;" ",'База данных_основная'!#REF!," ")</f>
        <v xml:space="preserve"> </v>
      </c>
      <c r="B1456" s="19" t="str">
        <f t="array" ref="B14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56" s="19" t="str">
        <f t="array" ref="C14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56" s="19" t="str">
        <f t="array" ref="D14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57" spans="1:4" ht="18" x14ac:dyDescent="0.25">
      <c r="A1457" s="19" t="str">
        <f>IF(D1457&lt;&gt;" ",'База данных_основная'!#REF!," ")</f>
        <v xml:space="preserve"> </v>
      </c>
      <c r="B1457" s="19" t="str">
        <f t="array" ref="B14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57" s="19" t="str">
        <f t="array" ref="C14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57" s="19" t="str">
        <f t="array" ref="D14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58" spans="1:4" ht="18" x14ac:dyDescent="0.25">
      <c r="A1458" s="19" t="str">
        <f>IF(D1458&lt;&gt;" ",'База данных_основная'!#REF!," ")</f>
        <v xml:space="preserve"> </v>
      </c>
      <c r="B1458" s="19" t="str">
        <f t="array" ref="B14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58" s="19" t="str">
        <f t="array" ref="C14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58" s="19" t="str">
        <f t="array" ref="D14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59" spans="1:4" ht="18" x14ac:dyDescent="0.25">
      <c r="A1459" s="19" t="str">
        <f>IF(D1459&lt;&gt;" ",'База данных_основная'!#REF!," ")</f>
        <v xml:space="preserve"> </v>
      </c>
      <c r="B1459" s="19" t="str">
        <f t="array" ref="B14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59" s="19" t="str">
        <f t="array" ref="C14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59" s="19" t="str">
        <f t="array" ref="D14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60" spans="1:4" ht="18" x14ac:dyDescent="0.25">
      <c r="A1460" s="19" t="str">
        <f>IF(D1460&lt;&gt;" ",'База данных_основная'!#REF!," ")</f>
        <v xml:space="preserve"> </v>
      </c>
      <c r="B1460" s="19" t="str">
        <f t="array" ref="B14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60" s="19" t="str">
        <f t="array" ref="C14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60" s="19" t="str">
        <f t="array" ref="D14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61" spans="1:4" ht="18" x14ac:dyDescent="0.25">
      <c r="A1461" s="19" t="str">
        <f>IF(D1461&lt;&gt;" ",'База данных_основная'!#REF!," ")</f>
        <v xml:space="preserve"> </v>
      </c>
      <c r="B1461" s="19" t="str">
        <f t="array" ref="B14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61" s="19" t="str">
        <f t="array" ref="C14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61" s="19" t="str">
        <f t="array" ref="D14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62" spans="1:4" ht="18" x14ac:dyDescent="0.25">
      <c r="A1462" s="19" t="str">
        <f>IF(D1462&lt;&gt;" ",'База данных_основная'!#REF!," ")</f>
        <v xml:space="preserve"> </v>
      </c>
      <c r="B1462" s="19" t="str">
        <f t="array" ref="B14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62" s="19" t="str">
        <f t="array" ref="C14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62" s="19" t="str">
        <f t="array" ref="D14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63" spans="1:4" ht="18" x14ac:dyDescent="0.25">
      <c r="A1463" s="19" t="str">
        <f>IF(D1463&lt;&gt;" ",'База данных_основная'!#REF!," ")</f>
        <v xml:space="preserve"> </v>
      </c>
      <c r="B1463" s="19" t="str">
        <f t="array" ref="B14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63" s="19" t="str">
        <f t="array" ref="C14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63" s="19" t="str">
        <f t="array" ref="D14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64" spans="1:4" ht="18" x14ac:dyDescent="0.25">
      <c r="A1464" s="19" t="str">
        <f>IF(D1464&lt;&gt;" ",'База данных_основная'!#REF!," ")</f>
        <v xml:space="preserve"> </v>
      </c>
      <c r="B1464" s="19" t="str">
        <f t="array" ref="B14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64" s="19" t="str">
        <f t="array" ref="C14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64" s="19" t="str">
        <f t="array" ref="D14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65" spans="1:4" ht="18" x14ac:dyDescent="0.25">
      <c r="A1465" s="19" t="str">
        <f>IF(D1465&lt;&gt;" ",'База данных_основная'!#REF!," ")</f>
        <v xml:space="preserve"> </v>
      </c>
      <c r="B1465" s="19" t="str">
        <f t="array" ref="B14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65" s="19" t="str">
        <f t="array" ref="C14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65" s="19" t="str">
        <f t="array" ref="D14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66" spans="1:4" ht="18" x14ac:dyDescent="0.25">
      <c r="A1466" s="19" t="str">
        <f>IF(D1466&lt;&gt;" ",'База данных_основная'!#REF!," ")</f>
        <v xml:space="preserve"> </v>
      </c>
      <c r="B1466" s="19" t="str">
        <f t="array" ref="B14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66" s="19" t="str">
        <f t="array" ref="C14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66" s="19" t="str">
        <f t="array" ref="D14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67" spans="1:4" ht="18" x14ac:dyDescent="0.25">
      <c r="A1467" s="19" t="str">
        <f>IF(D1467&lt;&gt;" ",'База данных_основная'!#REF!," ")</f>
        <v xml:space="preserve"> </v>
      </c>
      <c r="B1467" s="19" t="str">
        <f t="array" ref="B14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67" s="19" t="str">
        <f t="array" ref="C14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67" s="19" t="str">
        <f t="array" ref="D14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68" spans="1:4" ht="18" x14ac:dyDescent="0.25">
      <c r="A1468" s="19" t="str">
        <f>IF(D1468&lt;&gt;" ",'База данных_основная'!#REF!," ")</f>
        <v xml:space="preserve"> </v>
      </c>
      <c r="B1468" s="19" t="str">
        <f t="array" ref="B14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68" s="19" t="str">
        <f t="array" ref="C14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68" s="19" t="str">
        <f t="array" ref="D14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69" spans="1:4" ht="18" x14ac:dyDescent="0.25">
      <c r="A1469" s="19" t="str">
        <f>IF(D1469&lt;&gt;" ",'База данных_основная'!#REF!," ")</f>
        <v xml:space="preserve"> </v>
      </c>
      <c r="B1469" s="19" t="str">
        <f t="array" ref="B14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69" s="19" t="str">
        <f t="array" ref="C14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69" s="19" t="str">
        <f t="array" ref="D14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70" spans="1:4" ht="18" x14ac:dyDescent="0.25">
      <c r="A1470" s="19" t="str">
        <f>IF(D1470&lt;&gt;" ",'База данных_основная'!#REF!," ")</f>
        <v xml:space="preserve"> </v>
      </c>
      <c r="B1470" s="19" t="str">
        <f t="array" ref="B14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70" s="19" t="str">
        <f t="array" ref="C14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70" s="19" t="str">
        <f t="array" ref="D14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71" spans="1:4" ht="18" x14ac:dyDescent="0.25">
      <c r="A1471" s="19" t="str">
        <f>IF(D1471&lt;&gt;" ",'База данных_основная'!#REF!," ")</f>
        <v xml:space="preserve"> </v>
      </c>
      <c r="B1471" s="19" t="str">
        <f t="array" ref="B14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71" s="19" t="str">
        <f t="array" ref="C14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71" s="19" t="str">
        <f t="array" ref="D14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72" spans="1:4" ht="18" x14ac:dyDescent="0.25">
      <c r="A1472" s="19" t="str">
        <f>IF(D1472&lt;&gt;" ",'База данных_основная'!#REF!," ")</f>
        <v xml:space="preserve"> </v>
      </c>
      <c r="B1472" s="19" t="str">
        <f t="array" ref="B14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72" s="19" t="str">
        <f t="array" ref="C14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72" s="19" t="str">
        <f t="array" ref="D14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73" spans="1:4" ht="18" x14ac:dyDescent="0.25">
      <c r="A1473" s="19" t="str">
        <f>IF(D1473&lt;&gt;" ",'База данных_основная'!#REF!," ")</f>
        <v xml:space="preserve"> </v>
      </c>
      <c r="B1473" s="19" t="str">
        <f t="array" ref="B14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73" s="19" t="str">
        <f t="array" ref="C14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73" s="19" t="str">
        <f t="array" ref="D14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74" spans="1:4" ht="18" x14ac:dyDescent="0.25">
      <c r="A1474" s="19" t="str">
        <f>IF(D1474&lt;&gt;" ",'База данных_основная'!#REF!," ")</f>
        <v xml:space="preserve"> </v>
      </c>
      <c r="B1474" s="19" t="str">
        <f t="array" ref="B14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74" s="19" t="str">
        <f t="array" ref="C14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74" s="19" t="str">
        <f t="array" ref="D14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75" spans="1:4" ht="18" x14ac:dyDescent="0.25">
      <c r="A1475" s="19" t="str">
        <f>IF(D1475&lt;&gt;" ",'База данных_основная'!#REF!," ")</f>
        <v xml:space="preserve"> </v>
      </c>
      <c r="B1475" s="19" t="str">
        <f t="array" ref="B14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75" s="19" t="str">
        <f t="array" ref="C14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75" s="19" t="str">
        <f t="array" ref="D14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76" spans="1:4" ht="18" x14ac:dyDescent="0.25">
      <c r="A1476" s="19" t="str">
        <f>IF(D1476&lt;&gt;" ",'База данных_основная'!#REF!," ")</f>
        <v xml:space="preserve"> </v>
      </c>
      <c r="B1476" s="19" t="str">
        <f t="array" ref="B14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76" s="19" t="str">
        <f t="array" ref="C14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76" s="19" t="str">
        <f t="array" ref="D14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77" spans="1:4" ht="18" x14ac:dyDescent="0.25">
      <c r="A1477" s="19" t="str">
        <f>IF(D1477&lt;&gt;" ",'База данных_основная'!#REF!," ")</f>
        <v xml:space="preserve"> </v>
      </c>
      <c r="B1477" s="19" t="str">
        <f t="array" ref="B14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77" s="19" t="str">
        <f t="array" ref="C14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77" s="19" t="str">
        <f t="array" ref="D14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78" spans="1:4" ht="18" x14ac:dyDescent="0.25">
      <c r="A1478" s="19" t="str">
        <f>IF(D1478&lt;&gt;" ",'База данных_основная'!#REF!," ")</f>
        <v xml:space="preserve"> </v>
      </c>
      <c r="B1478" s="19" t="str">
        <f t="array" ref="B14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78" s="19" t="str">
        <f t="array" ref="C14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78" s="19" t="str">
        <f t="array" ref="D14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79" spans="1:4" ht="18" x14ac:dyDescent="0.25">
      <c r="A1479" s="19" t="str">
        <f>IF(D1479&lt;&gt;" ",'База данных_основная'!#REF!," ")</f>
        <v xml:space="preserve"> </v>
      </c>
      <c r="B1479" s="19" t="str">
        <f t="array" ref="B14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79" s="19" t="str">
        <f t="array" ref="C14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79" s="19" t="str">
        <f t="array" ref="D14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80" spans="1:4" ht="18" x14ac:dyDescent="0.25">
      <c r="A1480" s="19" t="str">
        <f>IF(D1480&lt;&gt;" ",'База данных_основная'!#REF!," ")</f>
        <v xml:space="preserve"> </v>
      </c>
      <c r="B1480" s="19" t="str">
        <f t="array" ref="B14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80" s="19" t="str">
        <f t="array" ref="C14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80" s="19" t="str">
        <f t="array" ref="D14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81" spans="1:4" ht="18" x14ac:dyDescent="0.25">
      <c r="A1481" s="19" t="str">
        <f>IF(D1481&lt;&gt;" ",'База данных_основная'!#REF!," ")</f>
        <v xml:space="preserve"> </v>
      </c>
      <c r="B1481" s="19" t="str">
        <f t="array" ref="B14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81" s="19" t="str">
        <f t="array" ref="C14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81" s="19" t="str">
        <f t="array" ref="D14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82" spans="1:4" ht="18" x14ac:dyDescent="0.25">
      <c r="A1482" s="19" t="str">
        <f>IF(D1482&lt;&gt;" ",'База данных_основная'!#REF!," ")</f>
        <v xml:space="preserve"> </v>
      </c>
      <c r="B1482" s="19" t="str">
        <f t="array" ref="B14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82" s="19" t="str">
        <f t="array" ref="C14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82" s="19" t="str">
        <f t="array" ref="D14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83" spans="1:4" ht="18" x14ac:dyDescent="0.25">
      <c r="A1483" s="19" t="str">
        <f>IF(D1483&lt;&gt;" ",'База данных_основная'!#REF!," ")</f>
        <v xml:space="preserve"> </v>
      </c>
      <c r="B1483" s="19" t="str">
        <f t="array" ref="B14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83" s="19" t="str">
        <f t="array" ref="C14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83" s="19" t="str">
        <f t="array" ref="D14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84" spans="1:4" ht="18" x14ac:dyDescent="0.25">
      <c r="A1484" s="19" t="str">
        <f>IF(D1484&lt;&gt;" ",'База данных_основная'!#REF!," ")</f>
        <v xml:space="preserve"> </v>
      </c>
      <c r="B1484" s="19" t="str">
        <f t="array" ref="B14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84" s="19" t="str">
        <f t="array" ref="C14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84" s="19" t="str">
        <f t="array" ref="D14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85" spans="1:4" ht="18" x14ac:dyDescent="0.25">
      <c r="A1485" s="19" t="str">
        <f>IF(D1485&lt;&gt;" ",'База данных_основная'!#REF!," ")</f>
        <v xml:space="preserve"> </v>
      </c>
      <c r="B1485" s="19" t="str">
        <f t="array" ref="B14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85" s="19" t="str">
        <f t="array" ref="C14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85" s="19" t="str">
        <f t="array" ref="D14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86" spans="1:4" ht="18" x14ac:dyDescent="0.25">
      <c r="A1486" s="19" t="str">
        <f>IF(D1486&lt;&gt;" ",'База данных_основная'!#REF!," ")</f>
        <v xml:space="preserve"> </v>
      </c>
      <c r="B1486" s="19" t="str">
        <f t="array" ref="B14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86" s="19" t="str">
        <f t="array" ref="C14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86" s="19" t="str">
        <f t="array" ref="D14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87" spans="1:4" ht="18" x14ac:dyDescent="0.25">
      <c r="A1487" s="19" t="str">
        <f>IF(D1487&lt;&gt;" ",'База данных_основная'!#REF!," ")</f>
        <v xml:space="preserve"> </v>
      </c>
      <c r="B1487" s="19" t="str">
        <f t="array" ref="B14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87" s="19" t="str">
        <f t="array" ref="C14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87" s="19" t="str">
        <f t="array" ref="D14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88" spans="1:4" ht="18" x14ac:dyDescent="0.25">
      <c r="A1488" s="19" t="str">
        <f>IF(D1488&lt;&gt;" ",'База данных_основная'!#REF!," ")</f>
        <v xml:space="preserve"> </v>
      </c>
      <c r="B1488" s="19" t="str">
        <f t="array" ref="B14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88" s="19" t="str">
        <f t="array" ref="C14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88" s="19" t="str">
        <f t="array" ref="D14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89" spans="1:4" ht="18" x14ac:dyDescent="0.25">
      <c r="A1489" s="19" t="str">
        <f>IF(D1489&lt;&gt;" ",'База данных_основная'!#REF!," ")</f>
        <v xml:space="preserve"> </v>
      </c>
      <c r="B1489" s="19" t="str">
        <f t="array" ref="B14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89" s="19" t="str">
        <f t="array" ref="C14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89" s="19" t="str">
        <f t="array" ref="D14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90" spans="1:4" ht="18" x14ac:dyDescent="0.25">
      <c r="A1490" s="19" t="str">
        <f>IF(D1490&lt;&gt;" ",'База данных_основная'!#REF!," ")</f>
        <v xml:space="preserve"> </v>
      </c>
      <c r="B1490" s="19" t="str">
        <f t="array" ref="B14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90" s="19" t="str">
        <f t="array" ref="C14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90" s="19" t="str">
        <f t="array" ref="D14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91" spans="1:4" ht="18" x14ac:dyDescent="0.25">
      <c r="A1491" s="19" t="str">
        <f>IF(D1491&lt;&gt;" ",'База данных_основная'!#REF!," ")</f>
        <v xml:space="preserve"> </v>
      </c>
      <c r="B1491" s="19" t="str">
        <f t="array" ref="B14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91" s="19" t="str">
        <f t="array" ref="C14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91" s="19" t="str">
        <f t="array" ref="D14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92" spans="1:4" ht="18" x14ac:dyDescent="0.25">
      <c r="A1492" s="19" t="str">
        <f>IF(D1492&lt;&gt;" ",'База данных_основная'!#REF!," ")</f>
        <v xml:space="preserve"> </v>
      </c>
      <c r="B1492" s="19" t="str">
        <f t="array" ref="B14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92" s="19" t="str">
        <f t="array" ref="C14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92" s="19" t="str">
        <f t="array" ref="D14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93" spans="1:4" ht="18" x14ac:dyDescent="0.25">
      <c r="A1493" s="19" t="str">
        <f>IF(D1493&lt;&gt;" ",'База данных_основная'!#REF!," ")</f>
        <v xml:space="preserve"> </v>
      </c>
      <c r="B1493" s="19" t="str">
        <f t="array" ref="B14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93" s="19" t="str">
        <f t="array" ref="C14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93" s="19" t="str">
        <f t="array" ref="D14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94" spans="1:4" ht="18" x14ac:dyDescent="0.25">
      <c r="A1494" s="19" t="str">
        <f>IF(D1494&lt;&gt;" ",'База данных_основная'!#REF!," ")</f>
        <v xml:space="preserve"> </v>
      </c>
      <c r="B1494" s="19" t="str">
        <f t="array" ref="B14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94" s="19" t="str">
        <f t="array" ref="C14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94" s="19" t="str">
        <f t="array" ref="D14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95" spans="1:4" ht="18" x14ac:dyDescent="0.25">
      <c r="A1495" s="19" t="str">
        <f>IF(D1495&lt;&gt;" ",'База данных_основная'!#REF!," ")</f>
        <v xml:space="preserve"> </v>
      </c>
      <c r="B1495" s="19" t="str">
        <f t="array" ref="B14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95" s="19" t="str">
        <f t="array" ref="C14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95" s="19" t="str">
        <f t="array" ref="D14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96" spans="1:4" ht="18" x14ac:dyDescent="0.25">
      <c r="A1496" s="19" t="str">
        <f>IF(D1496&lt;&gt;" ",'База данных_основная'!#REF!," ")</f>
        <v xml:space="preserve"> </v>
      </c>
      <c r="B1496" s="19" t="str">
        <f t="array" ref="B14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96" s="19" t="str">
        <f t="array" ref="C14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96" s="19" t="str">
        <f t="array" ref="D14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97" spans="1:4" ht="18" x14ac:dyDescent="0.25">
      <c r="A1497" s="19" t="str">
        <f>IF(D1497&lt;&gt;" ",'База данных_основная'!#REF!," ")</f>
        <v xml:space="preserve"> </v>
      </c>
      <c r="B1497" s="19" t="str">
        <f t="array" ref="B14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97" s="19" t="str">
        <f t="array" ref="C14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97" s="19" t="str">
        <f t="array" ref="D14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98" spans="1:4" ht="18" x14ac:dyDescent="0.25">
      <c r="A1498" s="19" t="str">
        <f>IF(D1498&lt;&gt;" ",'База данных_основная'!#REF!," ")</f>
        <v xml:space="preserve"> </v>
      </c>
      <c r="B1498" s="19" t="str">
        <f t="array" ref="B14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98" s="19" t="str">
        <f t="array" ref="C14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98" s="19" t="str">
        <f t="array" ref="D14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499" spans="1:4" ht="18" x14ac:dyDescent="0.25">
      <c r="A1499" s="19" t="str">
        <f>IF(D1499&lt;&gt;" ",'База данных_основная'!#REF!," ")</f>
        <v xml:space="preserve"> </v>
      </c>
      <c r="B1499" s="19" t="str">
        <f t="array" ref="B14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499" s="19" t="str">
        <f t="array" ref="C14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499" s="19" t="str">
        <f t="array" ref="D14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00" spans="1:4" ht="18" x14ac:dyDescent="0.25">
      <c r="A1500" s="19" t="str">
        <f>IF(D1500&lt;&gt;" ",'База данных_основная'!#REF!," ")</f>
        <v xml:space="preserve"> </v>
      </c>
      <c r="B1500" s="19" t="str">
        <f t="array" ref="B15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00" s="19" t="str">
        <f t="array" ref="C15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00" s="19" t="str">
        <f t="array" ref="D15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01" spans="1:4" ht="18" x14ac:dyDescent="0.25">
      <c r="A1501" s="19" t="str">
        <f>IF(D1501&lt;&gt;" ",'База данных_основная'!#REF!," ")</f>
        <v xml:space="preserve"> </v>
      </c>
      <c r="B1501" s="19" t="str">
        <f t="array" ref="B15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01" s="19" t="str">
        <f t="array" ref="C15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01" s="19" t="str">
        <f t="array" ref="D15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02" spans="1:4" ht="18" x14ac:dyDescent="0.25">
      <c r="A1502" s="19" t="str">
        <f>IF(D1502&lt;&gt;" ",'База данных_основная'!#REF!," ")</f>
        <v xml:space="preserve"> </v>
      </c>
      <c r="B1502" s="19" t="str">
        <f t="array" ref="B15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02" s="19" t="str">
        <f t="array" ref="C15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02" s="19" t="str">
        <f t="array" ref="D15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03" spans="1:4" ht="18" x14ac:dyDescent="0.25">
      <c r="A1503" s="19" t="str">
        <f>IF(D1503&lt;&gt;" ",'База данных_основная'!#REF!," ")</f>
        <v xml:space="preserve"> </v>
      </c>
      <c r="B1503" s="19" t="str">
        <f t="array" ref="B15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03" s="19" t="str">
        <f t="array" ref="C15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03" s="19" t="str">
        <f t="array" ref="D15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04" spans="1:4" ht="18" x14ac:dyDescent="0.25">
      <c r="A1504" s="19" t="str">
        <f>IF(D1504&lt;&gt;" ",'База данных_основная'!#REF!," ")</f>
        <v xml:space="preserve"> </v>
      </c>
      <c r="B1504" s="19" t="str">
        <f t="array" ref="B15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04" s="19" t="str">
        <f t="array" ref="C15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04" s="19" t="str">
        <f t="array" ref="D15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05" spans="1:4" ht="18" x14ac:dyDescent="0.25">
      <c r="A1505" s="19" t="str">
        <f>IF(D1505&lt;&gt;" ",'База данных_основная'!#REF!," ")</f>
        <v xml:space="preserve"> </v>
      </c>
      <c r="B1505" s="19" t="str">
        <f t="array" ref="B15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05" s="19" t="str">
        <f t="array" ref="C15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05" s="19" t="str">
        <f t="array" ref="D15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06" spans="1:4" ht="18" x14ac:dyDescent="0.25">
      <c r="A1506" s="19" t="str">
        <f>IF(D1506&lt;&gt;" ",'База данных_основная'!#REF!," ")</f>
        <v xml:space="preserve"> </v>
      </c>
      <c r="B1506" s="19" t="str">
        <f t="array" ref="B15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06" s="19" t="str">
        <f t="array" ref="C15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06" s="19" t="str">
        <f t="array" ref="D15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07" spans="1:4" ht="18" x14ac:dyDescent="0.25">
      <c r="A1507" s="19" t="str">
        <f>IF(D1507&lt;&gt;" ",'База данных_основная'!#REF!," ")</f>
        <v xml:space="preserve"> </v>
      </c>
      <c r="B1507" s="19" t="str">
        <f t="array" ref="B15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07" s="19" t="str">
        <f t="array" ref="C15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07" s="19" t="str">
        <f t="array" ref="D15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08" spans="1:4" ht="18" x14ac:dyDescent="0.25">
      <c r="A1508" s="19" t="str">
        <f>IF(D1508&lt;&gt;" ",'База данных_основная'!#REF!," ")</f>
        <v xml:space="preserve"> </v>
      </c>
      <c r="B1508" s="19" t="str">
        <f t="array" ref="B15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08" s="19" t="str">
        <f t="array" ref="C15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08" s="19" t="str">
        <f t="array" ref="D15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09" spans="1:4" ht="18" x14ac:dyDescent="0.25">
      <c r="A1509" s="19" t="str">
        <f>IF(D1509&lt;&gt;" ",'База данных_основная'!#REF!," ")</f>
        <v xml:space="preserve"> </v>
      </c>
      <c r="B1509" s="19" t="str">
        <f t="array" ref="B15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09" s="19" t="str">
        <f t="array" ref="C15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09" s="19" t="str">
        <f t="array" ref="D15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10" spans="1:4" ht="18" x14ac:dyDescent="0.25">
      <c r="A1510" s="19" t="str">
        <f>IF(D1510&lt;&gt;" ",'База данных_основная'!#REF!," ")</f>
        <v xml:space="preserve"> </v>
      </c>
      <c r="B1510" s="19" t="str">
        <f t="array" ref="B15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10" s="19" t="str">
        <f t="array" ref="C15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10" s="19" t="str">
        <f t="array" ref="D15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11" spans="1:4" ht="18" x14ac:dyDescent="0.25">
      <c r="A1511" s="19" t="str">
        <f>IF(D1511&lt;&gt;" ",'База данных_основная'!#REF!," ")</f>
        <v xml:space="preserve"> </v>
      </c>
      <c r="B1511" s="19" t="str">
        <f t="array" ref="B15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11" s="19" t="str">
        <f t="array" ref="C15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11" s="19" t="str">
        <f t="array" ref="D15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12" spans="1:4" ht="18" x14ac:dyDescent="0.25">
      <c r="A1512" s="19" t="str">
        <f>IF(D1512&lt;&gt;" ",'База данных_основная'!#REF!," ")</f>
        <v xml:space="preserve"> </v>
      </c>
      <c r="B1512" s="19" t="str">
        <f t="array" ref="B15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12" s="19" t="str">
        <f t="array" ref="C15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12" s="19" t="str">
        <f t="array" ref="D15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13" spans="1:4" ht="18" x14ac:dyDescent="0.25">
      <c r="A1513" s="19" t="str">
        <f>IF(D1513&lt;&gt;" ",'База данных_основная'!#REF!," ")</f>
        <v xml:space="preserve"> </v>
      </c>
      <c r="B1513" s="19" t="str">
        <f t="array" ref="B15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13" s="19" t="str">
        <f t="array" ref="C15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13" s="19" t="str">
        <f t="array" ref="D15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14" spans="1:4" ht="18" x14ac:dyDescent="0.25">
      <c r="A1514" s="19" t="str">
        <f>IF(D1514&lt;&gt;" ",'База данных_основная'!#REF!," ")</f>
        <v xml:space="preserve"> </v>
      </c>
      <c r="B1514" s="19" t="str">
        <f t="array" ref="B15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14" s="19" t="str">
        <f t="array" ref="C15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14" s="19" t="str">
        <f t="array" ref="D15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15" spans="1:4" ht="18" x14ac:dyDescent="0.25">
      <c r="A1515" s="19" t="str">
        <f>IF(D1515&lt;&gt;" ",'База данных_основная'!#REF!," ")</f>
        <v xml:space="preserve"> </v>
      </c>
      <c r="B1515" s="19" t="str">
        <f t="array" ref="B15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15" s="19" t="str">
        <f t="array" ref="C15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15" s="19" t="str">
        <f t="array" ref="D15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16" spans="1:4" ht="18" x14ac:dyDescent="0.25">
      <c r="A1516" s="19" t="str">
        <f>IF(D1516&lt;&gt;" ",'База данных_основная'!#REF!," ")</f>
        <v xml:space="preserve"> </v>
      </c>
      <c r="B1516" s="19" t="str">
        <f t="array" ref="B15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16" s="19" t="str">
        <f t="array" ref="C15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16" s="19" t="str">
        <f t="array" ref="D15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17" spans="1:4" ht="18" x14ac:dyDescent="0.25">
      <c r="A1517" s="19" t="str">
        <f>IF(D1517&lt;&gt;" ",'База данных_основная'!#REF!," ")</f>
        <v xml:space="preserve"> </v>
      </c>
      <c r="B1517" s="19" t="str">
        <f t="array" ref="B15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17" s="19" t="str">
        <f t="array" ref="C15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17" s="19" t="str">
        <f t="array" ref="D15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18" spans="1:4" ht="18" x14ac:dyDescent="0.25">
      <c r="A1518" s="19" t="str">
        <f>IF(D1518&lt;&gt;" ",'База данных_основная'!#REF!," ")</f>
        <v xml:space="preserve"> </v>
      </c>
      <c r="B1518" s="19" t="str">
        <f t="array" ref="B15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18" s="19" t="str">
        <f t="array" ref="C15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18" s="19" t="str">
        <f t="array" ref="D15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19" spans="1:4" ht="18" x14ac:dyDescent="0.25">
      <c r="A1519" s="19" t="str">
        <f>IF(D1519&lt;&gt;" ",'База данных_основная'!#REF!," ")</f>
        <v xml:space="preserve"> </v>
      </c>
      <c r="B1519" s="19" t="str">
        <f t="array" ref="B15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19" s="19" t="str">
        <f t="array" ref="C15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19" s="19" t="str">
        <f t="array" ref="D15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20" spans="1:4" ht="18" x14ac:dyDescent="0.25">
      <c r="A1520" s="19" t="str">
        <f>IF(D1520&lt;&gt;" ",'База данных_основная'!#REF!," ")</f>
        <v xml:space="preserve"> </v>
      </c>
      <c r="B1520" s="19" t="str">
        <f t="array" ref="B15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20" s="19" t="str">
        <f t="array" ref="C15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20" s="19" t="str">
        <f t="array" ref="D15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21" spans="1:4" ht="18" x14ac:dyDescent="0.25">
      <c r="A1521" s="19" t="str">
        <f>IF(D1521&lt;&gt;" ",'База данных_основная'!#REF!," ")</f>
        <v xml:space="preserve"> </v>
      </c>
      <c r="B1521" s="19" t="str">
        <f t="array" ref="B15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21" s="19" t="str">
        <f t="array" ref="C15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21" s="19" t="str">
        <f t="array" ref="D15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22" spans="1:4" ht="18" x14ac:dyDescent="0.25">
      <c r="A1522" s="19" t="str">
        <f>IF(D1522&lt;&gt;" ",'База данных_основная'!#REF!," ")</f>
        <v xml:space="preserve"> </v>
      </c>
      <c r="B1522" s="19" t="str">
        <f t="array" ref="B15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22" s="19" t="str">
        <f t="array" ref="C15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22" s="19" t="str">
        <f t="array" ref="D15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23" spans="1:4" ht="18" x14ac:dyDescent="0.25">
      <c r="A1523" s="19" t="str">
        <f>IF(D1523&lt;&gt;" ",'База данных_основная'!#REF!," ")</f>
        <v xml:space="preserve"> </v>
      </c>
      <c r="B1523" s="19" t="str">
        <f t="array" ref="B15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23" s="19" t="str">
        <f t="array" ref="C15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23" s="19" t="str">
        <f t="array" ref="D15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24" spans="1:4" ht="18" x14ac:dyDescent="0.25">
      <c r="A1524" s="19" t="str">
        <f>IF(D1524&lt;&gt;" ",'База данных_основная'!#REF!," ")</f>
        <v xml:space="preserve"> </v>
      </c>
      <c r="B1524" s="19" t="str">
        <f t="array" ref="B15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24" s="19" t="str">
        <f t="array" ref="C15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24" s="19" t="str">
        <f t="array" ref="D15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25" spans="1:4" ht="18" x14ac:dyDescent="0.25">
      <c r="A1525" s="19" t="str">
        <f>IF(D1525&lt;&gt;" ",'База данных_основная'!#REF!," ")</f>
        <v xml:space="preserve"> </v>
      </c>
      <c r="B1525" s="19" t="str">
        <f t="array" ref="B15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25" s="19" t="str">
        <f t="array" ref="C15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25" s="19" t="str">
        <f t="array" ref="D15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26" spans="1:4" ht="18" x14ac:dyDescent="0.25">
      <c r="A1526" s="19" t="str">
        <f>IF(D1526&lt;&gt;" ",'База данных_основная'!#REF!," ")</f>
        <v xml:space="preserve"> </v>
      </c>
      <c r="B1526" s="19" t="str">
        <f t="array" ref="B15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26" s="19" t="str">
        <f t="array" ref="C15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26" s="19" t="str">
        <f t="array" ref="D15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27" spans="1:4" ht="18" x14ac:dyDescent="0.25">
      <c r="A1527" s="19" t="str">
        <f>IF(D1527&lt;&gt;" ",'База данных_основная'!#REF!," ")</f>
        <v xml:space="preserve"> </v>
      </c>
      <c r="B1527" s="19" t="str">
        <f t="array" ref="B15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27" s="19" t="str">
        <f t="array" ref="C15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27" s="19" t="str">
        <f t="array" ref="D15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28" spans="1:4" ht="18" x14ac:dyDescent="0.25">
      <c r="A1528" s="19" t="str">
        <f>IF(D1528&lt;&gt;" ",'База данных_основная'!#REF!," ")</f>
        <v xml:space="preserve"> </v>
      </c>
      <c r="B1528" s="19" t="str">
        <f t="array" ref="B15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28" s="19" t="str">
        <f t="array" ref="C15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28" s="19" t="str">
        <f t="array" ref="D15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29" spans="1:4" ht="18" x14ac:dyDescent="0.25">
      <c r="A1529" s="19" t="str">
        <f>IF(D1529&lt;&gt;" ",'База данных_основная'!#REF!," ")</f>
        <v xml:space="preserve"> </v>
      </c>
      <c r="B1529" s="19" t="str">
        <f t="array" ref="B15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29" s="19" t="str">
        <f t="array" ref="C15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29" s="19" t="str">
        <f t="array" ref="D15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30" spans="1:4" ht="18" x14ac:dyDescent="0.25">
      <c r="A1530" s="19" t="str">
        <f>IF(D1530&lt;&gt;" ",'База данных_основная'!#REF!," ")</f>
        <v xml:space="preserve"> </v>
      </c>
      <c r="B1530" s="19" t="str">
        <f t="array" ref="B15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30" s="19" t="str">
        <f t="array" ref="C15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30" s="19" t="str">
        <f t="array" ref="D15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31" spans="1:4" ht="18" x14ac:dyDescent="0.25">
      <c r="A1531" s="19" t="str">
        <f>IF(D1531&lt;&gt;" ",'База данных_основная'!#REF!," ")</f>
        <v xml:space="preserve"> </v>
      </c>
      <c r="B1531" s="19" t="str">
        <f t="array" ref="B15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31" s="19" t="str">
        <f t="array" ref="C15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31" s="19" t="str">
        <f t="array" ref="D15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32" spans="1:4" ht="18" x14ac:dyDescent="0.25">
      <c r="A1532" s="19" t="str">
        <f>IF(D1532&lt;&gt;" ",'База данных_основная'!#REF!," ")</f>
        <v xml:space="preserve"> </v>
      </c>
      <c r="B1532" s="19" t="str">
        <f t="array" ref="B15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32" s="19" t="str">
        <f t="array" ref="C15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32" s="19" t="str">
        <f t="array" ref="D15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33" spans="1:4" ht="18" x14ac:dyDescent="0.25">
      <c r="A1533" s="19" t="str">
        <f>IF(D1533&lt;&gt;" ",'База данных_основная'!#REF!," ")</f>
        <v xml:space="preserve"> </v>
      </c>
      <c r="B1533" s="19" t="str">
        <f t="array" ref="B15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33" s="19" t="str">
        <f t="array" ref="C15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33" s="19" t="str">
        <f t="array" ref="D15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34" spans="1:4" ht="18" x14ac:dyDescent="0.25">
      <c r="A1534" s="19" t="str">
        <f>IF(D1534&lt;&gt;" ",'База данных_основная'!#REF!," ")</f>
        <v xml:space="preserve"> </v>
      </c>
      <c r="B1534" s="19" t="str">
        <f t="array" ref="B15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34" s="19" t="str">
        <f t="array" ref="C15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34" s="19" t="str">
        <f t="array" ref="D15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35" spans="1:4" ht="18" x14ac:dyDescent="0.25">
      <c r="A1535" s="19" t="str">
        <f>IF(D1535&lt;&gt;" ",'База данных_основная'!#REF!," ")</f>
        <v xml:space="preserve"> </v>
      </c>
      <c r="B1535" s="19" t="str">
        <f t="array" ref="B15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35" s="19" t="str">
        <f t="array" ref="C15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35" s="19" t="str">
        <f t="array" ref="D15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36" spans="1:4" ht="18" x14ac:dyDescent="0.25">
      <c r="A1536" s="19" t="str">
        <f>IF(D1536&lt;&gt;" ",'База данных_основная'!#REF!," ")</f>
        <v xml:space="preserve"> </v>
      </c>
      <c r="B1536" s="19" t="str">
        <f t="array" ref="B15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36" s="19" t="str">
        <f t="array" ref="C15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36" s="19" t="str">
        <f t="array" ref="D15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37" spans="1:4" ht="18" x14ac:dyDescent="0.25">
      <c r="A1537" s="19" t="str">
        <f>IF(D1537&lt;&gt;" ",'База данных_основная'!#REF!," ")</f>
        <v xml:space="preserve"> </v>
      </c>
      <c r="B1537" s="19" t="str">
        <f t="array" ref="B15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37" s="19" t="str">
        <f t="array" ref="C15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37" s="19" t="str">
        <f t="array" ref="D15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38" spans="1:4" ht="18" x14ac:dyDescent="0.25">
      <c r="A1538" s="19" t="str">
        <f>IF(D1538&lt;&gt;" ",'База данных_основная'!#REF!," ")</f>
        <v xml:space="preserve"> </v>
      </c>
      <c r="B1538" s="19" t="str">
        <f t="array" ref="B15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38" s="19" t="str">
        <f t="array" ref="C15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38" s="19" t="str">
        <f t="array" ref="D15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39" spans="1:4" ht="18" x14ac:dyDescent="0.25">
      <c r="A1539" s="19" t="str">
        <f>IF(D1539&lt;&gt;" ",'База данных_основная'!#REF!," ")</f>
        <v xml:space="preserve"> </v>
      </c>
      <c r="B1539" s="19" t="str">
        <f t="array" ref="B15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39" s="19" t="str">
        <f t="array" ref="C15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39" s="19" t="str">
        <f t="array" ref="D15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40" spans="1:4" ht="18" x14ac:dyDescent="0.25">
      <c r="A1540" s="19" t="str">
        <f>IF(D1540&lt;&gt;" ",'База данных_основная'!#REF!," ")</f>
        <v xml:space="preserve"> </v>
      </c>
      <c r="B1540" s="19" t="str">
        <f t="array" ref="B15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40" s="19" t="str">
        <f t="array" ref="C15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40" s="19" t="str">
        <f t="array" ref="D15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41" spans="1:4" ht="18" x14ac:dyDescent="0.25">
      <c r="A1541" s="19" t="str">
        <f>IF(D1541&lt;&gt;" ",'База данных_основная'!#REF!," ")</f>
        <v xml:space="preserve"> </v>
      </c>
      <c r="B1541" s="19" t="str">
        <f t="array" ref="B15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41" s="19" t="str">
        <f t="array" ref="C15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41" s="19" t="str">
        <f t="array" ref="D15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42" spans="1:4" ht="18" x14ac:dyDescent="0.25">
      <c r="A1542" s="19" t="str">
        <f>IF(D1542&lt;&gt;" ",'База данных_основная'!#REF!," ")</f>
        <v xml:space="preserve"> </v>
      </c>
      <c r="B1542" s="19" t="str">
        <f t="array" ref="B15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42" s="19" t="str">
        <f t="array" ref="C15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42" s="19" t="str">
        <f t="array" ref="D15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43" spans="1:4" ht="18" x14ac:dyDescent="0.25">
      <c r="A1543" s="19" t="str">
        <f>IF(D1543&lt;&gt;" ",'База данных_основная'!#REF!," ")</f>
        <v xml:space="preserve"> </v>
      </c>
      <c r="B1543" s="19" t="str">
        <f t="array" ref="B15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43" s="19" t="str">
        <f t="array" ref="C15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43" s="19" t="str">
        <f t="array" ref="D15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44" spans="1:4" ht="18" x14ac:dyDescent="0.25">
      <c r="A1544" s="19" t="str">
        <f>IF(D1544&lt;&gt;" ",'База данных_основная'!#REF!," ")</f>
        <v xml:space="preserve"> </v>
      </c>
      <c r="B1544" s="19" t="str">
        <f t="array" ref="B15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44" s="19" t="str">
        <f t="array" ref="C15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44" s="19" t="str">
        <f t="array" ref="D15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45" spans="1:4" ht="18" x14ac:dyDescent="0.25">
      <c r="A1545" s="19" t="str">
        <f>IF(D1545&lt;&gt;" ",'База данных_основная'!#REF!," ")</f>
        <v xml:space="preserve"> </v>
      </c>
      <c r="B1545" s="19" t="str">
        <f t="array" ref="B15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45" s="19" t="str">
        <f t="array" ref="C15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45" s="19" t="str">
        <f t="array" ref="D15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46" spans="1:4" ht="18" x14ac:dyDescent="0.25">
      <c r="A1546" s="19" t="str">
        <f>IF(D1546&lt;&gt;" ",'База данных_основная'!#REF!," ")</f>
        <v xml:space="preserve"> </v>
      </c>
      <c r="B1546" s="19" t="str">
        <f t="array" ref="B15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46" s="19" t="str">
        <f t="array" ref="C15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46" s="19" t="str">
        <f t="array" ref="D15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47" spans="1:4" ht="18" x14ac:dyDescent="0.25">
      <c r="A1547" s="19" t="str">
        <f>IF(D1547&lt;&gt;" ",'База данных_основная'!#REF!," ")</f>
        <v xml:space="preserve"> </v>
      </c>
      <c r="B1547" s="19" t="str">
        <f t="array" ref="B15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47" s="19" t="str">
        <f t="array" ref="C15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47" s="19" t="str">
        <f t="array" ref="D15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48" spans="1:4" ht="18" x14ac:dyDescent="0.25">
      <c r="A1548" s="19" t="str">
        <f>IF(D1548&lt;&gt;" ",'База данных_основная'!#REF!," ")</f>
        <v xml:space="preserve"> </v>
      </c>
      <c r="B1548" s="19" t="str">
        <f t="array" ref="B15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48" s="19" t="str">
        <f t="array" ref="C15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48" s="19" t="str">
        <f t="array" ref="D15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49" spans="1:4" ht="18" x14ac:dyDescent="0.25">
      <c r="A1549" s="19" t="str">
        <f>IF(D1549&lt;&gt;" ",'База данных_основная'!#REF!," ")</f>
        <v xml:space="preserve"> </v>
      </c>
      <c r="B1549" s="19" t="str">
        <f t="array" ref="B15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49" s="19" t="str">
        <f t="array" ref="C15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49" s="19" t="str">
        <f t="array" ref="D15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50" spans="1:4" ht="18" x14ac:dyDescent="0.25">
      <c r="A1550" s="19" t="str">
        <f>IF(D1550&lt;&gt;" ",'База данных_основная'!#REF!," ")</f>
        <v xml:space="preserve"> </v>
      </c>
      <c r="B1550" s="19" t="str">
        <f t="array" ref="B15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50" s="19" t="str">
        <f t="array" ref="C15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50" s="19" t="str">
        <f t="array" ref="D15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51" spans="1:4" ht="18" x14ac:dyDescent="0.25">
      <c r="A1551" s="19" t="str">
        <f>IF(D1551&lt;&gt;" ",'База данных_основная'!#REF!," ")</f>
        <v xml:space="preserve"> </v>
      </c>
      <c r="B1551" s="19" t="str">
        <f t="array" ref="B15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51" s="19" t="str">
        <f t="array" ref="C15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51" s="19" t="str">
        <f t="array" ref="D15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52" spans="1:4" ht="18" x14ac:dyDescent="0.25">
      <c r="A1552" s="19" t="str">
        <f>IF(D1552&lt;&gt;" ",'База данных_основная'!#REF!," ")</f>
        <v xml:space="preserve"> </v>
      </c>
      <c r="B1552" s="19" t="str">
        <f t="array" ref="B15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52" s="19" t="str">
        <f t="array" ref="C15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52" s="19" t="str">
        <f t="array" ref="D15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53" spans="1:4" ht="18" x14ac:dyDescent="0.25">
      <c r="A1553" s="19" t="str">
        <f>IF(D1553&lt;&gt;" ",'База данных_основная'!#REF!," ")</f>
        <v xml:space="preserve"> </v>
      </c>
      <c r="B1553" s="19" t="str">
        <f t="array" ref="B15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53" s="19" t="str">
        <f t="array" ref="C15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53" s="19" t="str">
        <f t="array" ref="D15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54" spans="1:4" ht="18" x14ac:dyDescent="0.25">
      <c r="A1554" s="19" t="str">
        <f>IF(D1554&lt;&gt;" ",'База данных_основная'!#REF!," ")</f>
        <v xml:space="preserve"> </v>
      </c>
      <c r="B1554" s="19" t="str">
        <f t="array" ref="B15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54" s="19" t="str">
        <f t="array" ref="C15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54" s="19" t="str">
        <f t="array" ref="D15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55" spans="1:4" ht="18" x14ac:dyDescent="0.25">
      <c r="A1555" s="19" t="str">
        <f>IF(D1555&lt;&gt;" ",'База данных_основная'!#REF!," ")</f>
        <v xml:space="preserve"> </v>
      </c>
      <c r="B1555" s="19" t="str">
        <f t="array" ref="B15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55" s="19" t="str">
        <f t="array" ref="C15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55" s="19" t="str">
        <f t="array" ref="D15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56" spans="1:4" ht="18" x14ac:dyDescent="0.25">
      <c r="A1556" s="19" t="str">
        <f>IF(D1556&lt;&gt;" ",'База данных_основная'!#REF!," ")</f>
        <v xml:space="preserve"> </v>
      </c>
      <c r="B1556" s="19" t="str">
        <f t="array" ref="B15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56" s="19" t="str">
        <f t="array" ref="C15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56" s="19" t="str">
        <f t="array" ref="D15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57" spans="1:4" ht="18" x14ac:dyDescent="0.25">
      <c r="A1557" s="19" t="str">
        <f>IF(D1557&lt;&gt;" ",'База данных_основная'!#REF!," ")</f>
        <v xml:space="preserve"> </v>
      </c>
      <c r="B1557" s="19" t="str">
        <f t="array" ref="B15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57" s="19" t="str">
        <f t="array" ref="C15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57" s="19" t="str">
        <f t="array" ref="D15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58" spans="1:4" ht="18" x14ac:dyDescent="0.25">
      <c r="A1558" s="19" t="str">
        <f>IF(D1558&lt;&gt;" ",'База данных_основная'!#REF!," ")</f>
        <v xml:space="preserve"> </v>
      </c>
      <c r="B1558" s="19" t="str">
        <f t="array" ref="B15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58" s="19" t="str">
        <f t="array" ref="C15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58" s="19" t="str">
        <f t="array" ref="D15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59" spans="1:4" ht="18" x14ac:dyDescent="0.25">
      <c r="A1559" s="19" t="str">
        <f>IF(D1559&lt;&gt;" ",'База данных_основная'!#REF!," ")</f>
        <v xml:space="preserve"> </v>
      </c>
      <c r="B1559" s="19" t="str">
        <f t="array" ref="B15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59" s="19" t="str">
        <f t="array" ref="C15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59" s="19" t="str">
        <f t="array" ref="D15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60" spans="1:4" ht="18" x14ac:dyDescent="0.25">
      <c r="A1560" s="19" t="str">
        <f>IF(D1560&lt;&gt;" ",'База данных_основная'!#REF!," ")</f>
        <v xml:space="preserve"> </v>
      </c>
      <c r="B1560" s="19" t="str">
        <f t="array" ref="B15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60" s="19" t="str">
        <f t="array" ref="C15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60" s="19" t="str">
        <f t="array" ref="D15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61" spans="1:4" ht="18" x14ac:dyDescent="0.25">
      <c r="A1561" s="19" t="str">
        <f>IF(D1561&lt;&gt;" ",'База данных_основная'!#REF!," ")</f>
        <v xml:space="preserve"> </v>
      </c>
      <c r="B1561" s="19" t="str">
        <f t="array" ref="B15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61" s="19" t="str">
        <f t="array" ref="C15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61" s="19" t="str">
        <f t="array" ref="D15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62" spans="1:4" ht="18" x14ac:dyDescent="0.25">
      <c r="A1562" s="19" t="str">
        <f>IF(D1562&lt;&gt;" ",'База данных_основная'!#REF!," ")</f>
        <v xml:space="preserve"> </v>
      </c>
      <c r="B1562" s="19" t="str">
        <f t="array" ref="B15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62" s="19" t="str">
        <f t="array" ref="C15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62" s="19" t="str">
        <f t="array" ref="D15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63" spans="1:4" ht="18" x14ac:dyDescent="0.25">
      <c r="A1563" s="19" t="str">
        <f>IF(D1563&lt;&gt;" ",'База данных_основная'!#REF!," ")</f>
        <v xml:space="preserve"> </v>
      </c>
      <c r="B1563" s="19" t="str">
        <f t="array" ref="B15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63" s="19" t="str">
        <f t="array" ref="C15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63" s="19" t="str">
        <f t="array" ref="D15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64" spans="1:4" ht="18" x14ac:dyDescent="0.25">
      <c r="A1564" s="19" t="str">
        <f>IF(D1564&lt;&gt;" ",'База данных_основная'!#REF!," ")</f>
        <v xml:space="preserve"> </v>
      </c>
      <c r="B1564" s="19" t="str">
        <f t="array" ref="B15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64" s="19" t="str">
        <f t="array" ref="C15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64" s="19" t="str">
        <f t="array" ref="D15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65" spans="1:4" ht="18" x14ac:dyDescent="0.25">
      <c r="A1565" s="19" t="str">
        <f>IF(D1565&lt;&gt;" ",'База данных_основная'!#REF!," ")</f>
        <v xml:space="preserve"> </v>
      </c>
      <c r="B1565" s="19" t="str">
        <f t="array" ref="B15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65" s="19" t="str">
        <f t="array" ref="C15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65" s="19" t="str">
        <f t="array" ref="D15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66" spans="1:4" ht="18" x14ac:dyDescent="0.25">
      <c r="A1566" s="19" t="str">
        <f>IF(D1566&lt;&gt;" ",'База данных_основная'!#REF!," ")</f>
        <v xml:space="preserve"> </v>
      </c>
      <c r="B1566" s="19" t="str">
        <f t="array" ref="B15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66" s="19" t="str">
        <f t="array" ref="C15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66" s="19" t="str">
        <f t="array" ref="D15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67" spans="1:4" ht="18" x14ac:dyDescent="0.25">
      <c r="A1567" s="19" t="str">
        <f>IF(D1567&lt;&gt;" ",'База данных_основная'!#REF!," ")</f>
        <v xml:space="preserve"> </v>
      </c>
      <c r="B1567" s="19" t="str">
        <f t="array" ref="B15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67" s="19" t="str">
        <f t="array" ref="C15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67" s="19" t="str">
        <f t="array" ref="D15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68" spans="1:4" ht="18" x14ac:dyDescent="0.25">
      <c r="A1568" s="19" t="str">
        <f>IF(D1568&lt;&gt;" ",'База данных_основная'!#REF!," ")</f>
        <v xml:space="preserve"> </v>
      </c>
      <c r="B1568" s="19" t="str">
        <f t="array" ref="B15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68" s="19" t="str">
        <f t="array" ref="C15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68" s="19" t="str">
        <f t="array" ref="D15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69" spans="1:4" ht="18" x14ac:dyDescent="0.25">
      <c r="A1569" s="19" t="str">
        <f>IF(D1569&lt;&gt;" ",'База данных_основная'!#REF!," ")</f>
        <v xml:space="preserve"> </v>
      </c>
      <c r="B1569" s="19" t="str">
        <f t="array" ref="B15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69" s="19" t="str">
        <f t="array" ref="C15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69" s="19" t="str">
        <f t="array" ref="D15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70" spans="1:4" ht="18" x14ac:dyDescent="0.25">
      <c r="A1570" s="19" t="str">
        <f>IF(D1570&lt;&gt;" ",'База данных_основная'!#REF!," ")</f>
        <v xml:space="preserve"> </v>
      </c>
      <c r="B1570" s="19" t="str">
        <f t="array" ref="B15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70" s="19" t="str">
        <f t="array" ref="C15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70" s="19" t="str">
        <f t="array" ref="D15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71" spans="1:4" ht="18" x14ac:dyDescent="0.25">
      <c r="A1571" s="19" t="str">
        <f>IF(D1571&lt;&gt;" ",'База данных_основная'!#REF!," ")</f>
        <v xml:space="preserve"> </v>
      </c>
      <c r="B1571" s="19" t="str">
        <f t="array" ref="B15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71" s="19" t="str">
        <f t="array" ref="C15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71" s="19" t="str">
        <f t="array" ref="D15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72" spans="1:4" ht="18" x14ac:dyDescent="0.25">
      <c r="A1572" s="19" t="str">
        <f>IF(D1572&lt;&gt;" ",'База данных_основная'!#REF!," ")</f>
        <v xml:space="preserve"> </v>
      </c>
      <c r="B1572" s="19" t="str">
        <f t="array" ref="B15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72" s="19" t="str">
        <f t="array" ref="C15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72" s="19" t="str">
        <f t="array" ref="D15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73" spans="1:4" ht="18" x14ac:dyDescent="0.25">
      <c r="A1573" s="19" t="str">
        <f>IF(D1573&lt;&gt;" ",'База данных_основная'!#REF!," ")</f>
        <v xml:space="preserve"> </v>
      </c>
      <c r="B1573" s="19" t="str">
        <f t="array" ref="B15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73" s="19" t="str">
        <f t="array" ref="C15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73" s="19" t="str">
        <f t="array" ref="D15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74" spans="1:4" ht="18" x14ac:dyDescent="0.25">
      <c r="A1574" s="19" t="str">
        <f>IF(D1574&lt;&gt;" ",'База данных_основная'!#REF!," ")</f>
        <v xml:space="preserve"> </v>
      </c>
      <c r="B1574" s="19" t="str">
        <f t="array" ref="B15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74" s="19" t="str">
        <f t="array" ref="C15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74" s="19" t="str">
        <f t="array" ref="D15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75" spans="1:4" ht="18" x14ac:dyDescent="0.25">
      <c r="A1575" s="19" t="str">
        <f>IF(D1575&lt;&gt;" ",'База данных_основная'!#REF!," ")</f>
        <v xml:space="preserve"> </v>
      </c>
      <c r="B1575" s="19" t="str">
        <f t="array" ref="B15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75" s="19" t="str">
        <f t="array" ref="C15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75" s="19" t="str">
        <f t="array" ref="D15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76" spans="1:4" ht="18" x14ac:dyDescent="0.25">
      <c r="A1576" s="19" t="str">
        <f>IF(D1576&lt;&gt;" ",'База данных_основная'!#REF!," ")</f>
        <v xml:space="preserve"> </v>
      </c>
      <c r="B1576" s="19" t="str">
        <f t="array" ref="B15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76" s="19" t="str">
        <f t="array" ref="C15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76" s="19" t="str">
        <f t="array" ref="D15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77" spans="1:4" ht="18" x14ac:dyDescent="0.25">
      <c r="A1577" s="19" t="str">
        <f>IF(D1577&lt;&gt;" ",'База данных_основная'!#REF!," ")</f>
        <v xml:space="preserve"> </v>
      </c>
      <c r="B1577" s="19" t="str">
        <f t="array" ref="B15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77" s="19" t="str">
        <f t="array" ref="C15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77" s="19" t="str">
        <f t="array" ref="D15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78" spans="1:4" ht="18" x14ac:dyDescent="0.25">
      <c r="A1578" s="19" t="str">
        <f>IF(D1578&lt;&gt;" ",'База данных_основная'!#REF!," ")</f>
        <v xml:space="preserve"> </v>
      </c>
      <c r="B1578" s="19" t="str">
        <f t="array" ref="B15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78" s="19" t="str">
        <f t="array" ref="C15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78" s="19" t="str">
        <f t="array" ref="D15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79" spans="1:4" ht="18" x14ac:dyDescent="0.25">
      <c r="A1579" s="19" t="str">
        <f>IF(D1579&lt;&gt;" ",'База данных_основная'!#REF!," ")</f>
        <v xml:space="preserve"> </v>
      </c>
      <c r="B1579" s="19" t="str">
        <f t="array" ref="B15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79" s="19" t="str">
        <f t="array" ref="C15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79" s="19" t="str">
        <f t="array" ref="D15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80" spans="1:4" ht="18" x14ac:dyDescent="0.25">
      <c r="A1580" s="19" t="str">
        <f>IF(D1580&lt;&gt;" ",'База данных_основная'!#REF!," ")</f>
        <v xml:space="preserve"> </v>
      </c>
      <c r="B1580" s="19" t="str">
        <f t="array" ref="B15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80" s="19" t="str">
        <f t="array" ref="C15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80" s="19" t="str">
        <f t="array" ref="D15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81" spans="1:4" ht="18" x14ac:dyDescent="0.25">
      <c r="A1581" s="19" t="str">
        <f>IF(D1581&lt;&gt;" ",'База данных_основная'!#REF!," ")</f>
        <v xml:space="preserve"> </v>
      </c>
      <c r="B1581" s="19" t="str">
        <f t="array" ref="B15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81" s="19" t="str">
        <f t="array" ref="C15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81" s="19" t="str">
        <f t="array" ref="D15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82" spans="1:4" ht="18" x14ac:dyDescent="0.25">
      <c r="A1582" s="19" t="str">
        <f>IF(D1582&lt;&gt;" ",'База данных_основная'!#REF!," ")</f>
        <v xml:space="preserve"> </v>
      </c>
      <c r="B1582" s="19" t="str">
        <f t="array" ref="B15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82" s="19" t="str">
        <f t="array" ref="C15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82" s="19" t="str">
        <f t="array" ref="D15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83" spans="1:4" ht="18" x14ac:dyDescent="0.25">
      <c r="A1583" s="19" t="str">
        <f>IF(D1583&lt;&gt;" ",'База данных_основная'!#REF!," ")</f>
        <v xml:space="preserve"> </v>
      </c>
      <c r="B1583" s="19" t="str">
        <f t="array" ref="B15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83" s="19" t="str">
        <f t="array" ref="C15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83" s="19" t="str">
        <f t="array" ref="D15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84" spans="1:4" ht="18" x14ac:dyDescent="0.25">
      <c r="A1584" s="19" t="str">
        <f>IF(D1584&lt;&gt;" ",'База данных_основная'!#REF!," ")</f>
        <v xml:space="preserve"> </v>
      </c>
      <c r="B1584" s="19" t="str">
        <f t="array" ref="B15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84" s="19" t="str">
        <f t="array" ref="C15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84" s="19" t="str">
        <f t="array" ref="D15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85" spans="1:4" ht="18" x14ac:dyDescent="0.25">
      <c r="A1585" s="19" t="str">
        <f>IF(D1585&lt;&gt;" ",'База данных_основная'!#REF!," ")</f>
        <v xml:space="preserve"> </v>
      </c>
      <c r="B1585" s="19" t="str">
        <f t="array" ref="B15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85" s="19" t="str">
        <f t="array" ref="C15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85" s="19" t="str">
        <f t="array" ref="D15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86" spans="1:4" ht="18" x14ac:dyDescent="0.25">
      <c r="A1586" s="19" t="str">
        <f>IF(D1586&lt;&gt;" ",'База данных_основная'!#REF!," ")</f>
        <v xml:space="preserve"> </v>
      </c>
      <c r="B1586" s="19" t="str">
        <f t="array" ref="B15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86" s="19" t="str">
        <f t="array" ref="C15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86" s="19" t="str">
        <f t="array" ref="D15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87" spans="1:4" ht="18" x14ac:dyDescent="0.25">
      <c r="A1587" s="19" t="str">
        <f>IF(D1587&lt;&gt;" ",'База данных_основная'!#REF!," ")</f>
        <v xml:space="preserve"> </v>
      </c>
      <c r="B1587" s="19" t="str">
        <f t="array" ref="B15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87" s="19" t="str">
        <f t="array" ref="C15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87" s="19" t="str">
        <f t="array" ref="D15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88" spans="1:4" ht="18" x14ac:dyDescent="0.25">
      <c r="A1588" s="19" t="str">
        <f>IF(D1588&lt;&gt;" ",'База данных_основная'!#REF!," ")</f>
        <v xml:space="preserve"> </v>
      </c>
      <c r="B1588" s="19" t="str">
        <f t="array" ref="B15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88" s="19" t="str">
        <f t="array" ref="C15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88" s="19" t="str">
        <f t="array" ref="D15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89" spans="1:4" ht="18" x14ac:dyDescent="0.25">
      <c r="A1589" s="19" t="str">
        <f>IF(D1589&lt;&gt;" ",'База данных_основная'!#REF!," ")</f>
        <v xml:space="preserve"> </v>
      </c>
      <c r="B1589" s="19" t="str">
        <f t="array" ref="B15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89" s="19" t="str">
        <f t="array" ref="C15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89" s="19" t="str">
        <f t="array" ref="D15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90" spans="1:4" ht="18" x14ac:dyDescent="0.25">
      <c r="A1590" s="19" t="str">
        <f>IF(D1590&lt;&gt;" ",'База данных_основная'!#REF!," ")</f>
        <v xml:space="preserve"> </v>
      </c>
      <c r="B1590" s="19" t="str">
        <f t="array" ref="B15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90" s="19" t="str">
        <f t="array" ref="C15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90" s="19" t="str">
        <f t="array" ref="D15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91" spans="1:4" ht="18" x14ac:dyDescent="0.25">
      <c r="A1591" s="19" t="str">
        <f>IF(D1591&lt;&gt;" ",'База данных_основная'!#REF!," ")</f>
        <v xml:space="preserve"> </v>
      </c>
      <c r="B1591" s="19" t="str">
        <f t="array" ref="B15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91" s="19" t="str">
        <f t="array" ref="C15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91" s="19" t="str">
        <f t="array" ref="D15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92" spans="1:4" ht="18" x14ac:dyDescent="0.25">
      <c r="A1592" s="19" t="str">
        <f>IF(D1592&lt;&gt;" ",'База данных_основная'!#REF!," ")</f>
        <v xml:space="preserve"> </v>
      </c>
      <c r="B1592" s="19" t="str">
        <f t="array" ref="B15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92" s="19" t="str">
        <f t="array" ref="C15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92" s="19" t="str">
        <f t="array" ref="D15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93" spans="1:4" ht="18" x14ac:dyDescent="0.25">
      <c r="A1593" s="19" t="str">
        <f>IF(D1593&lt;&gt;" ",'База данных_основная'!#REF!," ")</f>
        <v xml:space="preserve"> </v>
      </c>
      <c r="B1593" s="19" t="str">
        <f t="array" ref="B15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93" s="19" t="str">
        <f t="array" ref="C15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93" s="19" t="str">
        <f t="array" ref="D15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94" spans="1:4" ht="18" x14ac:dyDescent="0.25">
      <c r="A1594" s="19" t="str">
        <f>IF(D1594&lt;&gt;" ",'База данных_основная'!#REF!," ")</f>
        <v xml:space="preserve"> </v>
      </c>
      <c r="B1594" s="19" t="str">
        <f t="array" ref="B15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94" s="19" t="str">
        <f t="array" ref="C15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94" s="19" t="str">
        <f t="array" ref="D15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95" spans="1:4" ht="18" x14ac:dyDescent="0.25">
      <c r="A1595" s="19" t="str">
        <f>IF(D1595&lt;&gt;" ",'База данных_основная'!#REF!," ")</f>
        <v xml:space="preserve"> </v>
      </c>
      <c r="B1595" s="19" t="str">
        <f t="array" ref="B15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95" s="19" t="str">
        <f t="array" ref="C15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95" s="19" t="str">
        <f t="array" ref="D15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96" spans="1:4" ht="18" x14ac:dyDescent="0.25">
      <c r="A1596" s="19" t="str">
        <f>IF(D1596&lt;&gt;" ",'База данных_основная'!#REF!," ")</f>
        <v xml:space="preserve"> </v>
      </c>
      <c r="B1596" s="19" t="str">
        <f t="array" ref="B15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96" s="19" t="str">
        <f t="array" ref="C15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96" s="19" t="str">
        <f t="array" ref="D15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97" spans="1:4" ht="18" x14ac:dyDescent="0.25">
      <c r="A1597" s="19" t="str">
        <f>IF(D1597&lt;&gt;" ",'База данных_основная'!#REF!," ")</f>
        <v xml:space="preserve"> </v>
      </c>
      <c r="B1597" s="19" t="str">
        <f t="array" ref="B15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97" s="19" t="str">
        <f t="array" ref="C15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97" s="19" t="str">
        <f t="array" ref="D15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98" spans="1:4" ht="18" x14ac:dyDescent="0.25">
      <c r="A1598" s="19" t="str">
        <f>IF(D1598&lt;&gt;" ",'База данных_основная'!#REF!," ")</f>
        <v xml:space="preserve"> </v>
      </c>
      <c r="B1598" s="19" t="str">
        <f t="array" ref="B15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98" s="19" t="str">
        <f t="array" ref="C15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98" s="19" t="str">
        <f t="array" ref="D15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599" spans="1:4" ht="18" x14ac:dyDescent="0.25">
      <c r="A1599" s="19" t="str">
        <f>IF(D1599&lt;&gt;" ",'База данных_основная'!#REF!," ")</f>
        <v xml:space="preserve"> </v>
      </c>
      <c r="B1599" s="19" t="str">
        <f t="array" ref="B15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599" s="19" t="str">
        <f t="array" ref="C15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599" s="19" t="str">
        <f t="array" ref="D15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00" spans="1:4" ht="18" x14ac:dyDescent="0.25">
      <c r="A1600" s="19" t="str">
        <f>IF(D1600&lt;&gt;" ",'База данных_основная'!#REF!," ")</f>
        <v xml:space="preserve"> </v>
      </c>
      <c r="B1600" s="19" t="str">
        <f t="array" ref="B16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00" s="19" t="str">
        <f t="array" ref="C16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00" s="19" t="str">
        <f t="array" ref="D16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01" spans="1:4" ht="18" x14ac:dyDescent="0.25">
      <c r="A1601" s="19" t="str">
        <f>IF(D1601&lt;&gt;" ",'База данных_основная'!#REF!," ")</f>
        <v xml:space="preserve"> </v>
      </c>
      <c r="B1601" s="19" t="str">
        <f t="array" ref="B16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01" s="19" t="str">
        <f t="array" ref="C16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01" s="19" t="str">
        <f t="array" ref="D16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02" spans="1:4" ht="18" x14ac:dyDescent="0.25">
      <c r="A1602" s="19" t="str">
        <f>IF(D1602&lt;&gt;" ",'База данных_основная'!#REF!," ")</f>
        <v xml:space="preserve"> </v>
      </c>
      <c r="B1602" s="19" t="str">
        <f t="array" ref="B16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02" s="19" t="str">
        <f t="array" ref="C16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02" s="19" t="str">
        <f t="array" ref="D16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03" spans="1:4" ht="18" x14ac:dyDescent="0.25">
      <c r="A1603" s="19" t="str">
        <f>IF(D1603&lt;&gt;" ",'База данных_основная'!#REF!," ")</f>
        <v xml:space="preserve"> </v>
      </c>
      <c r="B1603" s="19" t="str">
        <f t="array" ref="B16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03" s="19" t="str">
        <f t="array" ref="C16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03" s="19" t="str">
        <f t="array" ref="D16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04" spans="1:4" ht="18" x14ac:dyDescent="0.25">
      <c r="A1604" s="19" t="str">
        <f>IF(D1604&lt;&gt;" ",'База данных_основная'!#REF!," ")</f>
        <v xml:space="preserve"> </v>
      </c>
      <c r="B1604" s="19" t="str">
        <f t="array" ref="B16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04" s="19" t="str">
        <f t="array" ref="C16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04" s="19" t="str">
        <f t="array" ref="D16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05" spans="1:4" ht="18" x14ac:dyDescent="0.25">
      <c r="A1605" s="19" t="str">
        <f>IF(D1605&lt;&gt;" ",'База данных_основная'!#REF!," ")</f>
        <v xml:space="preserve"> </v>
      </c>
      <c r="B1605" s="19" t="str">
        <f t="array" ref="B16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05" s="19" t="str">
        <f t="array" ref="C16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05" s="19" t="str">
        <f t="array" ref="D16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06" spans="1:4" ht="18" x14ac:dyDescent="0.25">
      <c r="A1606" s="19" t="str">
        <f>IF(D1606&lt;&gt;" ",'База данных_основная'!#REF!," ")</f>
        <v xml:space="preserve"> </v>
      </c>
      <c r="B1606" s="19" t="str">
        <f t="array" ref="B16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06" s="19" t="str">
        <f t="array" ref="C16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06" s="19" t="str">
        <f t="array" ref="D16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07" spans="1:4" ht="18" x14ac:dyDescent="0.25">
      <c r="A1607" s="19" t="str">
        <f>IF(D1607&lt;&gt;" ",'База данных_основная'!#REF!," ")</f>
        <v xml:space="preserve"> </v>
      </c>
      <c r="B1607" s="19" t="str">
        <f t="array" ref="B16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07" s="19" t="str">
        <f t="array" ref="C16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07" s="19" t="str">
        <f t="array" ref="D16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08" spans="1:4" ht="18" x14ac:dyDescent="0.25">
      <c r="A1608" s="19" t="str">
        <f>IF(D1608&lt;&gt;" ",'База данных_основная'!#REF!," ")</f>
        <v xml:space="preserve"> </v>
      </c>
      <c r="B1608" s="19" t="str">
        <f t="array" ref="B16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08" s="19" t="str">
        <f t="array" ref="C16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08" s="19" t="str">
        <f t="array" ref="D16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09" spans="1:4" ht="18" x14ac:dyDescent="0.25">
      <c r="A1609" s="19" t="str">
        <f>IF(D1609&lt;&gt;" ",'База данных_основная'!#REF!," ")</f>
        <v xml:space="preserve"> </v>
      </c>
      <c r="B1609" s="19" t="str">
        <f t="array" ref="B16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09" s="19" t="str">
        <f t="array" ref="C16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09" s="19" t="str">
        <f t="array" ref="D16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10" spans="1:4" ht="18" x14ac:dyDescent="0.25">
      <c r="A1610" s="19" t="str">
        <f>IF(D1610&lt;&gt;" ",'База данных_основная'!#REF!," ")</f>
        <v xml:space="preserve"> </v>
      </c>
      <c r="B1610" s="19" t="str">
        <f t="array" ref="B16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10" s="19" t="str">
        <f t="array" ref="C16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10" s="19" t="str">
        <f t="array" ref="D16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11" spans="1:4" ht="18" x14ac:dyDescent="0.25">
      <c r="A1611" s="19" t="str">
        <f>IF(D1611&lt;&gt;" ",'База данных_основная'!#REF!," ")</f>
        <v xml:space="preserve"> </v>
      </c>
      <c r="B1611" s="19" t="str">
        <f t="array" ref="B16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11" s="19" t="str">
        <f t="array" ref="C16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11" s="19" t="str">
        <f t="array" ref="D16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12" spans="1:4" ht="18" x14ac:dyDescent="0.25">
      <c r="A1612" s="19" t="str">
        <f>IF(D1612&lt;&gt;" ",'База данных_основная'!#REF!," ")</f>
        <v xml:space="preserve"> </v>
      </c>
      <c r="B1612" s="19" t="str">
        <f t="array" ref="B16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12" s="19" t="str">
        <f t="array" ref="C16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12" s="19" t="str">
        <f t="array" ref="D16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13" spans="1:4" ht="18" x14ac:dyDescent="0.25">
      <c r="A1613" s="19" t="str">
        <f>IF(D1613&lt;&gt;" ",'База данных_основная'!#REF!," ")</f>
        <v xml:space="preserve"> </v>
      </c>
      <c r="B1613" s="19" t="str">
        <f t="array" ref="B16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13" s="19" t="str">
        <f t="array" ref="C16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13" s="19" t="str">
        <f t="array" ref="D16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14" spans="1:4" ht="18" x14ac:dyDescent="0.25">
      <c r="A1614" s="19" t="str">
        <f>IF(D1614&lt;&gt;" ",'База данных_основная'!#REF!," ")</f>
        <v xml:space="preserve"> </v>
      </c>
      <c r="B1614" s="19" t="str">
        <f t="array" ref="B16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14" s="19" t="str">
        <f t="array" ref="C16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14" s="19" t="str">
        <f t="array" ref="D16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15" spans="1:4" ht="18" x14ac:dyDescent="0.25">
      <c r="A1615" s="19" t="str">
        <f>IF(D1615&lt;&gt;" ",'База данных_основная'!#REF!," ")</f>
        <v xml:space="preserve"> </v>
      </c>
      <c r="B1615" s="19" t="str">
        <f t="array" ref="B16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15" s="19" t="str">
        <f t="array" ref="C16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15" s="19" t="str">
        <f t="array" ref="D16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16" spans="1:4" ht="18" x14ac:dyDescent="0.25">
      <c r="A1616" s="19" t="str">
        <f>IF(D1616&lt;&gt;" ",'База данных_основная'!#REF!," ")</f>
        <v xml:space="preserve"> </v>
      </c>
      <c r="B1616" s="19" t="str">
        <f t="array" ref="B16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16" s="19" t="str">
        <f t="array" ref="C16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16" s="19" t="str">
        <f t="array" ref="D16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17" spans="1:4" ht="18" x14ac:dyDescent="0.25">
      <c r="A1617" s="19" t="str">
        <f>IF(D1617&lt;&gt;" ",'База данных_основная'!#REF!," ")</f>
        <v xml:space="preserve"> </v>
      </c>
      <c r="B1617" s="19" t="str">
        <f t="array" ref="B16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17" s="19" t="str">
        <f t="array" ref="C16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17" s="19" t="str">
        <f t="array" ref="D16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18" spans="1:4" ht="18" x14ac:dyDescent="0.25">
      <c r="A1618" s="19" t="str">
        <f>IF(D1618&lt;&gt;" ",'База данных_основная'!#REF!," ")</f>
        <v xml:space="preserve"> </v>
      </c>
      <c r="B1618" s="19" t="str">
        <f t="array" ref="B16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18" s="19" t="str">
        <f t="array" ref="C16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18" s="19" t="str">
        <f t="array" ref="D16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19" spans="1:4" ht="18" x14ac:dyDescent="0.25">
      <c r="A1619" s="19" t="str">
        <f>IF(D1619&lt;&gt;" ",'База данных_основная'!#REF!," ")</f>
        <v xml:space="preserve"> </v>
      </c>
      <c r="B1619" s="19" t="str">
        <f t="array" ref="B16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19" s="19" t="str">
        <f t="array" ref="C16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19" s="19" t="str">
        <f t="array" ref="D16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20" spans="1:4" ht="18" x14ac:dyDescent="0.25">
      <c r="A1620" s="19" t="str">
        <f>IF(D1620&lt;&gt;" ",'База данных_основная'!#REF!," ")</f>
        <v xml:space="preserve"> </v>
      </c>
      <c r="B1620" s="19" t="str">
        <f t="array" ref="B16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20" s="19" t="str">
        <f t="array" ref="C16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20" s="19" t="str">
        <f t="array" ref="D16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21" spans="1:4" ht="18" x14ac:dyDescent="0.25">
      <c r="A1621" s="19" t="str">
        <f>IF(D1621&lt;&gt;" ",'База данных_основная'!#REF!," ")</f>
        <v xml:space="preserve"> </v>
      </c>
      <c r="B1621" s="19" t="str">
        <f t="array" ref="B16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21" s="19" t="str">
        <f t="array" ref="C16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21" s="19" t="str">
        <f t="array" ref="D16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22" spans="1:4" ht="18" x14ac:dyDescent="0.25">
      <c r="A1622" s="19" t="str">
        <f>IF(D1622&lt;&gt;" ",'База данных_основная'!#REF!," ")</f>
        <v xml:space="preserve"> </v>
      </c>
      <c r="B1622" s="19" t="str">
        <f t="array" ref="B16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22" s="19" t="str">
        <f t="array" ref="C16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22" s="19" t="str">
        <f t="array" ref="D16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23" spans="1:4" ht="18" x14ac:dyDescent="0.25">
      <c r="A1623" s="19" t="str">
        <f>IF(D1623&lt;&gt;" ",'База данных_основная'!#REF!," ")</f>
        <v xml:space="preserve"> </v>
      </c>
      <c r="B1623" s="19" t="str">
        <f t="array" ref="B16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23" s="19" t="str">
        <f t="array" ref="C16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23" s="19" t="str">
        <f t="array" ref="D16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24" spans="1:4" ht="18" x14ac:dyDescent="0.25">
      <c r="A1624" s="19" t="str">
        <f>IF(D1624&lt;&gt;" ",'База данных_основная'!#REF!," ")</f>
        <v xml:space="preserve"> </v>
      </c>
      <c r="B1624" s="19" t="str">
        <f t="array" ref="B16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24" s="19" t="str">
        <f t="array" ref="C16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24" s="19" t="str">
        <f t="array" ref="D16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25" spans="1:4" ht="18" x14ac:dyDescent="0.25">
      <c r="A1625" s="19" t="str">
        <f>IF(D1625&lt;&gt;" ",'База данных_основная'!#REF!," ")</f>
        <v xml:space="preserve"> </v>
      </c>
      <c r="B1625" s="19" t="str">
        <f t="array" ref="B16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25" s="19" t="str">
        <f t="array" ref="C16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25" s="19" t="str">
        <f t="array" ref="D16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26" spans="1:4" ht="18" x14ac:dyDescent="0.25">
      <c r="A1626" s="19" t="str">
        <f>IF(D1626&lt;&gt;" ",'База данных_основная'!#REF!," ")</f>
        <v xml:space="preserve"> </v>
      </c>
      <c r="B1626" s="19" t="str">
        <f t="array" ref="B16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26" s="19" t="str">
        <f t="array" ref="C16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26" s="19" t="str">
        <f t="array" ref="D16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27" spans="1:4" ht="18" x14ac:dyDescent="0.25">
      <c r="A1627" s="19" t="str">
        <f>IF(D1627&lt;&gt;" ",'База данных_основная'!#REF!," ")</f>
        <v xml:space="preserve"> </v>
      </c>
      <c r="B1627" s="19" t="str">
        <f t="array" ref="B16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27" s="19" t="str">
        <f t="array" ref="C16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27" s="19" t="str">
        <f t="array" ref="D16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28" spans="1:4" ht="18" x14ac:dyDescent="0.25">
      <c r="A1628" s="19" t="str">
        <f>IF(D1628&lt;&gt;" ",'База данных_основная'!#REF!," ")</f>
        <v xml:space="preserve"> </v>
      </c>
      <c r="B1628" s="19" t="str">
        <f t="array" ref="B16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28" s="19" t="str">
        <f t="array" ref="C16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28" s="19" t="str">
        <f t="array" ref="D16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29" spans="1:4" ht="18" x14ac:dyDescent="0.25">
      <c r="A1629" s="19" t="str">
        <f>IF(D1629&lt;&gt;" ",'База данных_основная'!#REF!," ")</f>
        <v xml:space="preserve"> </v>
      </c>
      <c r="B1629" s="19" t="str">
        <f t="array" ref="B16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29" s="19" t="str">
        <f t="array" ref="C16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29" s="19" t="str">
        <f t="array" ref="D16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30" spans="1:4" ht="18" x14ac:dyDescent="0.25">
      <c r="A1630" s="19" t="str">
        <f>IF(D1630&lt;&gt;" ",'База данных_основная'!#REF!," ")</f>
        <v xml:space="preserve"> </v>
      </c>
      <c r="B1630" s="19" t="str">
        <f t="array" ref="B16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30" s="19" t="str">
        <f t="array" ref="C16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30" s="19" t="str">
        <f t="array" ref="D16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31" spans="1:4" ht="18" x14ac:dyDescent="0.25">
      <c r="A1631" s="19" t="str">
        <f>IF(D1631&lt;&gt;" ",'База данных_основная'!#REF!," ")</f>
        <v xml:space="preserve"> </v>
      </c>
      <c r="B1631" s="19" t="str">
        <f t="array" ref="B16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31" s="19" t="str">
        <f t="array" ref="C16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31" s="19" t="str">
        <f t="array" ref="D16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32" spans="1:4" ht="18" x14ac:dyDescent="0.25">
      <c r="A1632" s="19" t="str">
        <f>IF(D1632&lt;&gt;" ",'База данных_основная'!#REF!," ")</f>
        <v xml:space="preserve"> </v>
      </c>
      <c r="B1632" s="19" t="str">
        <f t="array" ref="B16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32" s="19" t="str">
        <f t="array" ref="C16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32" s="19" t="str">
        <f t="array" ref="D16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33" spans="1:4" ht="18" x14ac:dyDescent="0.25">
      <c r="A1633" s="19" t="str">
        <f>IF(D1633&lt;&gt;" ",'База данных_основная'!#REF!," ")</f>
        <v xml:space="preserve"> </v>
      </c>
      <c r="B1633" s="19" t="str">
        <f t="array" ref="B16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33" s="19" t="str">
        <f t="array" ref="C16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33" s="19" t="str">
        <f t="array" ref="D16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34" spans="1:4" ht="18" x14ac:dyDescent="0.25">
      <c r="A1634" s="19" t="str">
        <f>IF(D1634&lt;&gt;" ",'База данных_основная'!#REF!," ")</f>
        <v xml:space="preserve"> </v>
      </c>
      <c r="B1634" s="19" t="str">
        <f t="array" ref="B16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34" s="19" t="str">
        <f t="array" ref="C16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34" s="19" t="str">
        <f t="array" ref="D16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35" spans="1:4" ht="18" x14ac:dyDescent="0.25">
      <c r="A1635" s="19" t="str">
        <f>IF(D1635&lt;&gt;" ",'База данных_основная'!#REF!," ")</f>
        <v xml:space="preserve"> </v>
      </c>
      <c r="B1635" s="19" t="str">
        <f t="array" ref="B16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35" s="19" t="str">
        <f t="array" ref="C16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35" s="19" t="str">
        <f t="array" ref="D16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36" spans="1:4" ht="18" x14ac:dyDescent="0.25">
      <c r="A1636" s="19" t="str">
        <f>IF(D1636&lt;&gt;" ",'База данных_основная'!#REF!," ")</f>
        <v xml:space="preserve"> </v>
      </c>
      <c r="B1636" s="19" t="str">
        <f t="array" ref="B16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36" s="19" t="str">
        <f t="array" ref="C16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36" s="19" t="str">
        <f t="array" ref="D16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37" spans="1:4" ht="18" x14ac:dyDescent="0.25">
      <c r="A1637" s="19" t="str">
        <f>IF(D1637&lt;&gt;" ",'База данных_основная'!#REF!," ")</f>
        <v xml:space="preserve"> </v>
      </c>
      <c r="B1637" s="19" t="str">
        <f t="array" ref="B16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37" s="19" t="str">
        <f t="array" ref="C16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37" s="19" t="str">
        <f t="array" ref="D16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38" spans="1:4" ht="18" x14ac:dyDescent="0.25">
      <c r="A1638" s="19" t="str">
        <f>IF(D1638&lt;&gt;" ",'База данных_основная'!#REF!," ")</f>
        <v xml:space="preserve"> </v>
      </c>
      <c r="B1638" s="19" t="str">
        <f t="array" ref="B16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38" s="19" t="str">
        <f t="array" ref="C16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38" s="19" t="str">
        <f t="array" ref="D16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39" spans="1:4" ht="18" x14ac:dyDescent="0.25">
      <c r="A1639" s="19" t="str">
        <f>IF(D1639&lt;&gt;" ",'База данных_основная'!#REF!," ")</f>
        <v xml:space="preserve"> </v>
      </c>
      <c r="B1639" s="19" t="str">
        <f t="array" ref="B16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39" s="19" t="str">
        <f t="array" ref="C16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39" s="19" t="str">
        <f t="array" ref="D16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40" spans="1:4" ht="18" x14ac:dyDescent="0.25">
      <c r="A1640" s="19" t="str">
        <f>IF(D1640&lt;&gt;" ",'База данных_основная'!#REF!," ")</f>
        <v xml:space="preserve"> </v>
      </c>
      <c r="B1640" s="19" t="str">
        <f t="array" ref="B16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40" s="19" t="str">
        <f t="array" ref="C16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40" s="19" t="str">
        <f t="array" ref="D16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41" spans="1:4" ht="18" x14ac:dyDescent="0.25">
      <c r="A1641" s="19" t="str">
        <f>IF(D1641&lt;&gt;" ",'База данных_основная'!#REF!," ")</f>
        <v xml:space="preserve"> </v>
      </c>
      <c r="B1641" s="19" t="str">
        <f t="array" ref="B16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41" s="19" t="str">
        <f t="array" ref="C16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41" s="19" t="str">
        <f t="array" ref="D16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42" spans="1:4" ht="18" x14ac:dyDescent="0.25">
      <c r="A1642" s="19" t="str">
        <f>IF(D1642&lt;&gt;" ",'База данных_основная'!#REF!," ")</f>
        <v xml:space="preserve"> </v>
      </c>
      <c r="B1642" s="19" t="str">
        <f t="array" ref="B16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42" s="19" t="str">
        <f t="array" ref="C16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42" s="19" t="str">
        <f t="array" ref="D16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43" spans="1:4" ht="18" x14ac:dyDescent="0.25">
      <c r="A1643" s="19" t="str">
        <f>IF(D1643&lt;&gt;" ",'База данных_основная'!#REF!," ")</f>
        <v xml:space="preserve"> </v>
      </c>
      <c r="B1643" s="19" t="str">
        <f t="array" ref="B16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43" s="19" t="str">
        <f t="array" ref="C16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43" s="19" t="str">
        <f t="array" ref="D16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44" spans="1:4" ht="18" x14ac:dyDescent="0.25">
      <c r="A1644" s="19" t="str">
        <f>IF(D1644&lt;&gt;" ",'База данных_основная'!#REF!," ")</f>
        <v xml:space="preserve"> </v>
      </c>
      <c r="B1644" s="19" t="str">
        <f t="array" ref="B16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44" s="19" t="str">
        <f t="array" ref="C16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44" s="19" t="str">
        <f t="array" ref="D16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45" spans="1:4" ht="18" x14ac:dyDescent="0.25">
      <c r="A1645" s="19" t="str">
        <f>IF(D1645&lt;&gt;" ",'База данных_основная'!#REF!," ")</f>
        <v xml:space="preserve"> </v>
      </c>
      <c r="B1645" s="19" t="str">
        <f t="array" ref="B16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45" s="19" t="str">
        <f t="array" ref="C16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45" s="19" t="str">
        <f t="array" ref="D16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46" spans="1:4" ht="18" x14ac:dyDescent="0.25">
      <c r="A1646" s="19" t="str">
        <f>IF(D1646&lt;&gt;" ",'База данных_основная'!#REF!," ")</f>
        <v xml:space="preserve"> </v>
      </c>
      <c r="B1646" s="19" t="str">
        <f t="array" ref="B16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46" s="19" t="str">
        <f t="array" ref="C16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46" s="19" t="str">
        <f t="array" ref="D16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47" spans="1:4" ht="18" x14ac:dyDescent="0.25">
      <c r="A1647" s="19" t="str">
        <f>IF(D1647&lt;&gt;" ",'База данных_основная'!#REF!," ")</f>
        <v xml:space="preserve"> </v>
      </c>
      <c r="B1647" s="19" t="str">
        <f t="array" ref="B16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47" s="19" t="str">
        <f t="array" ref="C16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47" s="19" t="str">
        <f t="array" ref="D16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48" spans="1:4" ht="18" x14ac:dyDescent="0.25">
      <c r="A1648" s="19" t="str">
        <f>IF(D1648&lt;&gt;" ",'База данных_основная'!#REF!," ")</f>
        <v xml:space="preserve"> </v>
      </c>
      <c r="B1648" s="19" t="str">
        <f t="array" ref="B16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48" s="19" t="str">
        <f t="array" ref="C16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48" s="19" t="str">
        <f t="array" ref="D16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49" spans="1:4" ht="18" x14ac:dyDescent="0.25">
      <c r="A1649" s="19" t="str">
        <f>IF(D1649&lt;&gt;" ",'База данных_основная'!#REF!," ")</f>
        <v xml:space="preserve"> </v>
      </c>
      <c r="B1649" s="19" t="str">
        <f t="array" ref="B16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49" s="19" t="str">
        <f t="array" ref="C16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49" s="19" t="str">
        <f t="array" ref="D16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50" spans="1:4" ht="18" x14ac:dyDescent="0.25">
      <c r="A1650" s="19" t="str">
        <f>IF(D1650&lt;&gt;" ",'База данных_основная'!#REF!," ")</f>
        <v xml:space="preserve"> </v>
      </c>
      <c r="B1650" s="19" t="str">
        <f t="array" ref="B16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50" s="19" t="str">
        <f t="array" ref="C16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50" s="19" t="str">
        <f t="array" ref="D16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51" spans="1:4" ht="18" x14ac:dyDescent="0.25">
      <c r="A1651" s="19" t="str">
        <f>IF(D1651&lt;&gt;" ",'База данных_основная'!#REF!," ")</f>
        <v xml:space="preserve"> </v>
      </c>
      <c r="B1651" s="19" t="str">
        <f t="array" ref="B16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51" s="19" t="str">
        <f t="array" ref="C16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51" s="19" t="str">
        <f t="array" ref="D16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52" spans="1:4" ht="18" x14ac:dyDescent="0.25">
      <c r="A1652" s="19" t="str">
        <f>IF(D1652&lt;&gt;" ",'База данных_основная'!#REF!," ")</f>
        <v xml:space="preserve"> </v>
      </c>
      <c r="B1652" s="19" t="str">
        <f t="array" ref="B16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52" s="19" t="str">
        <f t="array" ref="C16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52" s="19" t="str">
        <f t="array" ref="D16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53" spans="1:4" ht="18" x14ac:dyDescent="0.25">
      <c r="A1653" s="19" t="str">
        <f>IF(D1653&lt;&gt;" ",'База данных_основная'!#REF!," ")</f>
        <v xml:space="preserve"> </v>
      </c>
      <c r="B1653" s="19" t="str">
        <f t="array" ref="B16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53" s="19" t="str">
        <f t="array" ref="C16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53" s="19" t="str">
        <f t="array" ref="D16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54" spans="1:4" ht="18" x14ac:dyDescent="0.25">
      <c r="A1654" s="19" t="str">
        <f>IF(D1654&lt;&gt;" ",'База данных_основная'!#REF!," ")</f>
        <v xml:space="preserve"> </v>
      </c>
      <c r="B1654" s="19" t="str">
        <f t="array" ref="B16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54" s="19" t="str">
        <f t="array" ref="C16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54" s="19" t="str">
        <f t="array" ref="D16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55" spans="1:4" ht="18" x14ac:dyDescent="0.25">
      <c r="A1655" s="19" t="str">
        <f>IF(D1655&lt;&gt;" ",'База данных_основная'!#REF!," ")</f>
        <v xml:space="preserve"> </v>
      </c>
      <c r="B1655" s="19" t="str">
        <f t="array" ref="B16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55" s="19" t="str">
        <f t="array" ref="C16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55" s="19" t="str">
        <f t="array" ref="D16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56" spans="1:4" ht="18" x14ac:dyDescent="0.25">
      <c r="A1656" s="19" t="str">
        <f>IF(D1656&lt;&gt;" ",'База данных_основная'!#REF!," ")</f>
        <v xml:space="preserve"> </v>
      </c>
      <c r="B1656" s="19" t="str">
        <f t="array" ref="B16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56" s="19" t="str">
        <f t="array" ref="C16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56" s="19" t="str">
        <f t="array" ref="D16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57" spans="1:4" ht="18" x14ac:dyDescent="0.25">
      <c r="A1657" s="19" t="str">
        <f>IF(D1657&lt;&gt;" ",'База данных_основная'!#REF!," ")</f>
        <v xml:space="preserve"> </v>
      </c>
      <c r="B1657" s="19" t="str">
        <f t="array" ref="B16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57" s="19" t="str">
        <f t="array" ref="C16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57" s="19" t="str">
        <f t="array" ref="D16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58" spans="1:4" ht="18" x14ac:dyDescent="0.25">
      <c r="A1658" s="19" t="str">
        <f>IF(D1658&lt;&gt;" ",'База данных_основная'!#REF!," ")</f>
        <v xml:space="preserve"> </v>
      </c>
      <c r="B1658" s="19" t="str">
        <f t="array" ref="B16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58" s="19" t="str">
        <f t="array" ref="C16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58" s="19" t="str">
        <f t="array" ref="D16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59" spans="1:4" ht="18" x14ac:dyDescent="0.25">
      <c r="A1659" s="19" t="str">
        <f>IF(D1659&lt;&gt;" ",'База данных_основная'!#REF!," ")</f>
        <v xml:space="preserve"> </v>
      </c>
      <c r="B1659" s="19" t="str">
        <f t="array" ref="B16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59" s="19" t="str">
        <f t="array" ref="C16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59" s="19" t="str">
        <f t="array" ref="D16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60" spans="1:4" ht="18" x14ac:dyDescent="0.25">
      <c r="A1660" s="19" t="str">
        <f>IF(D1660&lt;&gt;" ",'База данных_основная'!#REF!," ")</f>
        <v xml:space="preserve"> </v>
      </c>
      <c r="B1660" s="19" t="str">
        <f t="array" ref="B16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60" s="19" t="str">
        <f t="array" ref="C16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60" s="19" t="str">
        <f t="array" ref="D16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61" spans="1:4" ht="18" x14ac:dyDescent="0.25">
      <c r="A1661" s="19" t="str">
        <f>IF(D1661&lt;&gt;" ",'База данных_основная'!#REF!," ")</f>
        <v xml:space="preserve"> </v>
      </c>
      <c r="B1661" s="19" t="str">
        <f t="array" ref="B16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61" s="19" t="str">
        <f t="array" ref="C16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61" s="19" t="str">
        <f t="array" ref="D16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62" spans="1:4" ht="18" x14ac:dyDescent="0.25">
      <c r="A1662" s="19" t="str">
        <f>IF(D1662&lt;&gt;" ",'База данных_основная'!#REF!," ")</f>
        <v xml:space="preserve"> </v>
      </c>
      <c r="B1662" s="19" t="str">
        <f t="array" ref="B16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62" s="19" t="str">
        <f t="array" ref="C16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62" s="19" t="str">
        <f t="array" ref="D16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63" spans="1:4" ht="18" x14ac:dyDescent="0.25">
      <c r="A1663" s="19" t="str">
        <f>IF(D1663&lt;&gt;" ",'База данных_основная'!#REF!," ")</f>
        <v xml:space="preserve"> </v>
      </c>
      <c r="B1663" s="19" t="str">
        <f t="array" ref="B16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63" s="19" t="str">
        <f t="array" ref="C16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63" s="19" t="str">
        <f t="array" ref="D16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64" spans="1:4" ht="18" x14ac:dyDescent="0.25">
      <c r="A1664" s="19" t="str">
        <f>IF(D1664&lt;&gt;" ",'База данных_основная'!#REF!," ")</f>
        <v xml:space="preserve"> </v>
      </c>
      <c r="B1664" s="19" t="str">
        <f t="array" ref="B16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64" s="19" t="str">
        <f t="array" ref="C16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64" s="19" t="str">
        <f t="array" ref="D16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65" spans="1:4" ht="18" x14ac:dyDescent="0.25">
      <c r="A1665" s="19" t="str">
        <f>IF(D1665&lt;&gt;" ",'База данных_основная'!#REF!," ")</f>
        <v xml:space="preserve"> </v>
      </c>
      <c r="B1665" s="19" t="str">
        <f t="array" ref="B16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65" s="19" t="str">
        <f t="array" ref="C16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65" s="19" t="str">
        <f t="array" ref="D16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66" spans="1:4" ht="18" x14ac:dyDescent="0.25">
      <c r="A1666" s="19" t="str">
        <f>IF(D1666&lt;&gt;" ",'База данных_основная'!#REF!," ")</f>
        <v xml:space="preserve"> </v>
      </c>
      <c r="B1666" s="19" t="str">
        <f t="array" ref="B16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66" s="19" t="str">
        <f t="array" ref="C16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66" s="19" t="str">
        <f t="array" ref="D16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67" spans="1:4" ht="18" x14ac:dyDescent="0.25">
      <c r="A1667" s="19" t="str">
        <f>IF(D1667&lt;&gt;" ",'База данных_основная'!#REF!," ")</f>
        <v xml:space="preserve"> </v>
      </c>
      <c r="B1667" s="19" t="str">
        <f t="array" ref="B16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67" s="19" t="str">
        <f t="array" ref="C16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67" s="19" t="str">
        <f t="array" ref="D16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68" spans="1:4" ht="18" x14ac:dyDescent="0.25">
      <c r="A1668" s="19" t="str">
        <f>IF(D1668&lt;&gt;" ",'База данных_основная'!#REF!," ")</f>
        <v xml:space="preserve"> </v>
      </c>
      <c r="B1668" s="19" t="str">
        <f t="array" ref="B16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68" s="19" t="str">
        <f t="array" ref="C16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68" s="19" t="str">
        <f t="array" ref="D16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69" spans="1:4" ht="18" x14ac:dyDescent="0.25">
      <c r="A1669" s="19" t="str">
        <f>IF(D1669&lt;&gt;" ",'База данных_основная'!#REF!," ")</f>
        <v xml:space="preserve"> </v>
      </c>
      <c r="B1669" s="19" t="str">
        <f t="array" ref="B16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69" s="19" t="str">
        <f t="array" ref="C16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69" s="19" t="str">
        <f t="array" ref="D16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70" spans="1:4" ht="18" x14ac:dyDescent="0.25">
      <c r="A1670" s="19" t="str">
        <f>IF(D1670&lt;&gt;" ",'База данных_основная'!#REF!," ")</f>
        <v xml:space="preserve"> </v>
      </c>
      <c r="B1670" s="19" t="str">
        <f t="array" ref="B16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70" s="19" t="str">
        <f t="array" ref="C16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70" s="19" t="str">
        <f t="array" ref="D16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71" spans="1:4" ht="18" x14ac:dyDescent="0.25">
      <c r="A1671" s="19" t="str">
        <f>IF(D1671&lt;&gt;" ",'База данных_основная'!#REF!," ")</f>
        <v xml:space="preserve"> </v>
      </c>
      <c r="B1671" s="19" t="str">
        <f t="array" ref="B16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71" s="19" t="str">
        <f t="array" ref="C16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71" s="19" t="str">
        <f t="array" ref="D16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72" spans="1:4" ht="18" x14ac:dyDescent="0.25">
      <c r="A1672" s="19" t="str">
        <f>IF(D1672&lt;&gt;" ",'База данных_основная'!#REF!," ")</f>
        <v xml:space="preserve"> </v>
      </c>
      <c r="B1672" s="19" t="str">
        <f t="array" ref="B16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72" s="19" t="str">
        <f t="array" ref="C16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72" s="19" t="str">
        <f t="array" ref="D16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73" spans="1:4" ht="18" x14ac:dyDescent="0.25">
      <c r="A1673" s="19" t="str">
        <f>IF(D1673&lt;&gt;" ",'База данных_основная'!#REF!," ")</f>
        <v xml:space="preserve"> </v>
      </c>
      <c r="B1673" s="19" t="str">
        <f t="array" ref="B16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73" s="19" t="str">
        <f t="array" ref="C16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73" s="19" t="str">
        <f t="array" ref="D16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74" spans="1:4" ht="18" x14ac:dyDescent="0.25">
      <c r="A1674" s="19" t="str">
        <f>IF(D1674&lt;&gt;" ",'База данных_основная'!#REF!," ")</f>
        <v xml:space="preserve"> </v>
      </c>
      <c r="B1674" s="19" t="str">
        <f t="array" ref="B16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74" s="19" t="str">
        <f t="array" ref="C16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74" s="19" t="str">
        <f t="array" ref="D16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75" spans="1:4" ht="18" x14ac:dyDescent="0.25">
      <c r="A1675" s="19" t="str">
        <f>IF(D1675&lt;&gt;" ",'База данных_основная'!#REF!," ")</f>
        <v xml:space="preserve"> </v>
      </c>
      <c r="B1675" s="19" t="str">
        <f t="array" ref="B16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75" s="19" t="str">
        <f t="array" ref="C16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75" s="19" t="str">
        <f t="array" ref="D16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76" spans="1:4" ht="18" x14ac:dyDescent="0.25">
      <c r="A1676" s="19" t="str">
        <f>IF(D1676&lt;&gt;" ",'База данных_основная'!#REF!," ")</f>
        <v xml:space="preserve"> </v>
      </c>
      <c r="B1676" s="19" t="str">
        <f t="array" ref="B16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76" s="19" t="str">
        <f t="array" ref="C16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76" s="19" t="str">
        <f t="array" ref="D16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77" spans="1:4" ht="18" x14ac:dyDescent="0.25">
      <c r="A1677" s="19" t="str">
        <f>IF(D1677&lt;&gt;" ",'База данных_основная'!#REF!," ")</f>
        <v xml:space="preserve"> </v>
      </c>
      <c r="B1677" s="19" t="str">
        <f t="array" ref="B16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77" s="19" t="str">
        <f t="array" ref="C16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77" s="19" t="str">
        <f t="array" ref="D16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78" spans="1:4" ht="18" x14ac:dyDescent="0.25">
      <c r="A1678" s="19" t="str">
        <f>IF(D1678&lt;&gt;" ",'База данных_основная'!#REF!," ")</f>
        <v xml:space="preserve"> </v>
      </c>
      <c r="B1678" s="19" t="str">
        <f t="array" ref="B16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78" s="19" t="str">
        <f t="array" ref="C16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78" s="19" t="str">
        <f t="array" ref="D16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79" spans="1:4" ht="18" x14ac:dyDescent="0.25">
      <c r="A1679" s="19" t="str">
        <f>IF(D1679&lt;&gt;" ",'База данных_основная'!#REF!," ")</f>
        <v xml:space="preserve"> </v>
      </c>
      <c r="B1679" s="19" t="str">
        <f t="array" ref="B16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79" s="19" t="str">
        <f t="array" ref="C16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79" s="19" t="str">
        <f t="array" ref="D16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80" spans="1:4" ht="18" x14ac:dyDescent="0.25">
      <c r="A1680" s="19" t="str">
        <f>IF(D1680&lt;&gt;" ",'База данных_основная'!#REF!," ")</f>
        <v xml:space="preserve"> </v>
      </c>
      <c r="B1680" s="19" t="str">
        <f t="array" ref="B16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80" s="19" t="str">
        <f t="array" ref="C16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80" s="19" t="str">
        <f t="array" ref="D16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81" spans="1:4" ht="18" x14ac:dyDescent="0.25">
      <c r="A1681" s="19" t="str">
        <f>IF(D1681&lt;&gt;" ",'База данных_основная'!#REF!," ")</f>
        <v xml:space="preserve"> </v>
      </c>
      <c r="B1681" s="19" t="str">
        <f t="array" ref="B16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81" s="19" t="str">
        <f t="array" ref="C16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81" s="19" t="str">
        <f t="array" ref="D16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82" spans="1:4" ht="18" x14ac:dyDescent="0.25">
      <c r="A1682" s="19" t="str">
        <f>IF(D1682&lt;&gt;" ",'База данных_основная'!#REF!," ")</f>
        <v xml:space="preserve"> </v>
      </c>
      <c r="B1682" s="19" t="str">
        <f t="array" ref="B16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82" s="19" t="str">
        <f t="array" ref="C16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82" s="19" t="str">
        <f t="array" ref="D16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83" spans="1:4" ht="18" x14ac:dyDescent="0.25">
      <c r="A1683" s="19" t="str">
        <f>IF(D1683&lt;&gt;" ",'База данных_основная'!#REF!," ")</f>
        <v xml:space="preserve"> </v>
      </c>
      <c r="B1683" s="19" t="str">
        <f t="array" ref="B16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83" s="19" t="str">
        <f t="array" ref="C16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83" s="19" t="str">
        <f t="array" ref="D16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84" spans="1:4" ht="18" x14ac:dyDescent="0.25">
      <c r="A1684" s="19" t="str">
        <f>IF(D1684&lt;&gt;" ",'База данных_основная'!#REF!," ")</f>
        <v xml:space="preserve"> </v>
      </c>
      <c r="B1684" s="19" t="str">
        <f t="array" ref="B16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84" s="19" t="str">
        <f t="array" ref="C16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84" s="19" t="str">
        <f t="array" ref="D16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85" spans="1:4" ht="18" x14ac:dyDescent="0.25">
      <c r="A1685" s="19" t="str">
        <f>IF(D1685&lt;&gt;" ",'База данных_основная'!#REF!," ")</f>
        <v xml:space="preserve"> </v>
      </c>
      <c r="B1685" s="19" t="str">
        <f t="array" ref="B16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85" s="19" t="str">
        <f t="array" ref="C16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85" s="19" t="str">
        <f t="array" ref="D16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86" spans="1:4" ht="18" x14ac:dyDescent="0.25">
      <c r="A1686" s="19" t="str">
        <f>IF(D1686&lt;&gt;" ",'База данных_основная'!#REF!," ")</f>
        <v xml:space="preserve"> </v>
      </c>
      <c r="B1686" s="19" t="str">
        <f t="array" ref="B16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86" s="19" t="str">
        <f t="array" ref="C16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86" s="19" t="str">
        <f t="array" ref="D16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87" spans="1:4" ht="18" x14ac:dyDescent="0.25">
      <c r="A1687" s="19" t="str">
        <f>IF(D1687&lt;&gt;" ",'База данных_основная'!#REF!," ")</f>
        <v xml:space="preserve"> </v>
      </c>
      <c r="B1687" s="19" t="str">
        <f t="array" ref="B16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87" s="19" t="str">
        <f t="array" ref="C16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87" s="19" t="str">
        <f t="array" ref="D16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88" spans="1:4" ht="18" x14ac:dyDescent="0.25">
      <c r="A1688" s="19" t="str">
        <f>IF(D1688&lt;&gt;" ",'База данных_основная'!#REF!," ")</f>
        <v xml:space="preserve"> </v>
      </c>
      <c r="B1688" s="19" t="str">
        <f t="array" ref="B16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88" s="19" t="str">
        <f t="array" ref="C16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88" s="19" t="str">
        <f t="array" ref="D16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89" spans="1:4" ht="18" x14ac:dyDescent="0.25">
      <c r="A1689" s="19" t="str">
        <f>IF(D1689&lt;&gt;" ",'База данных_основная'!#REF!," ")</f>
        <v xml:space="preserve"> </v>
      </c>
      <c r="B1689" s="19" t="str">
        <f t="array" ref="B16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89" s="19" t="str">
        <f t="array" ref="C16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89" s="19" t="str">
        <f t="array" ref="D16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90" spans="1:4" ht="18" x14ac:dyDescent="0.25">
      <c r="A1690" s="19" t="str">
        <f>IF(D1690&lt;&gt;" ",'База данных_основная'!#REF!," ")</f>
        <v xml:space="preserve"> </v>
      </c>
      <c r="B1690" s="19" t="str">
        <f t="array" ref="B16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90" s="19" t="str">
        <f t="array" ref="C16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90" s="19" t="str">
        <f t="array" ref="D16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91" spans="1:4" ht="18" x14ac:dyDescent="0.25">
      <c r="A1691" s="19" t="str">
        <f>IF(D1691&lt;&gt;" ",'База данных_основная'!#REF!," ")</f>
        <v xml:space="preserve"> </v>
      </c>
      <c r="B1691" s="19" t="str">
        <f t="array" ref="B16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91" s="19" t="str">
        <f t="array" ref="C16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91" s="19" t="str">
        <f t="array" ref="D16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92" spans="1:4" ht="18" x14ac:dyDescent="0.25">
      <c r="A1692" s="19" t="str">
        <f>IF(D1692&lt;&gt;" ",'База данных_основная'!#REF!," ")</f>
        <v xml:space="preserve"> </v>
      </c>
      <c r="B1692" s="19" t="str">
        <f t="array" ref="B16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92" s="19" t="str">
        <f t="array" ref="C16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92" s="19" t="str">
        <f t="array" ref="D16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93" spans="1:4" ht="18" x14ac:dyDescent="0.25">
      <c r="A1693" s="19" t="str">
        <f>IF(D1693&lt;&gt;" ",'База данных_основная'!#REF!," ")</f>
        <v xml:space="preserve"> </v>
      </c>
      <c r="B1693" s="19" t="str">
        <f t="array" ref="B16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93" s="19" t="str">
        <f t="array" ref="C16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93" s="19" t="str">
        <f t="array" ref="D16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94" spans="1:4" ht="18" x14ac:dyDescent="0.25">
      <c r="A1694" s="19" t="str">
        <f>IF(D1694&lt;&gt;" ",'База данных_основная'!#REF!," ")</f>
        <v xml:space="preserve"> </v>
      </c>
      <c r="B1694" s="19" t="str">
        <f t="array" ref="B16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94" s="19" t="str">
        <f t="array" ref="C16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94" s="19" t="str">
        <f t="array" ref="D16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95" spans="1:4" ht="18" x14ac:dyDescent="0.25">
      <c r="A1695" s="19" t="str">
        <f>IF(D1695&lt;&gt;" ",'База данных_основная'!#REF!," ")</f>
        <v xml:space="preserve"> </v>
      </c>
      <c r="B1695" s="19" t="str">
        <f t="array" ref="B16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95" s="19" t="str">
        <f t="array" ref="C16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95" s="19" t="str">
        <f t="array" ref="D16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96" spans="1:4" ht="18" x14ac:dyDescent="0.25">
      <c r="A1696" s="19" t="str">
        <f>IF(D1696&lt;&gt;" ",'База данных_основная'!#REF!," ")</f>
        <v xml:space="preserve"> </v>
      </c>
      <c r="B1696" s="19" t="str">
        <f t="array" ref="B16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96" s="19" t="str">
        <f t="array" ref="C16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96" s="19" t="str">
        <f t="array" ref="D16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97" spans="1:4" ht="18" x14ac:dyDescent="0.25">
      <c r="A1697" s="19" t="str">
        <f>IF(D1697&lt;&gt;" ",'База данных_основная'!#REF!," ")</f>
        <v xml:space="preserve"> </v>
      </c>
      <c r="B1697" s="19" t="str">
        <f t="array" ref="B16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97" s="19" t="str">
        <f t="array" ref="C16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97" s="19" t="str">
        <f t="array" ref="D16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98" spans="1:4" ht="18" x14ac:dyDescent="0.25">
      <c r="A1698" s="19" t="str">
        <f>IF(D1698&lt;&gt;" ",'База данных_основная'!#REF!," ")</f>
        <v xml:space="preserve"> </v>
      </c>
      <c r="B1698" s="19" t="str">
        <f t="array" ref="B16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98" s="19" t="str">
        <f t="array" ref="C16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98" s="19" t="str">
        <f t="array" ref="D16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699" spans="1:4" ht="18" x14ac:dyDescent="0.25">
      <c r="A1699" s="19" t="str">
        <f>IF(D1699&lt;&gt;" ",'База данных_основная'!#REF!," ")</f>
        <v xml:space="preserve"> </v>
      </c>
      <c r="B1699" s="19" t="str">
        <f t="array" ref="B16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699" s="19" t="str">
        <f t="array" ref="C16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699" s="19" t="str">
        <f t="array" ref="D16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00" spans="1:4" ht="18" x14ac:dyDescent="0.25">
      <c r="A1700" s="19" t="str">
        <f>IF(D1700&lt;&gt;" ",'База данных_основная'!#REF!," ")</f>
        <v xml:space="preserve"> </v>
      </c>
      <c r="B1700" s="19" t="str">
        <f t="array" ref="B17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00" s="19" t="str">
        <f t="array" ref="C17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00" s="19" t="str">
        <f t="array" ref="D17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01" spans="1:4" ht="18" x14ac:dyDescent="0.25">
      <c r="A1701" s="19" t="str">
        <f>IF(D1701&lt;&gt;" ",'База данных_основная'!#REF!," ")</f>
        <v xml:space="preserve"> </v>
      </c>
      <c r="B1701" s="19" t="str">
        <f t="array" ref="B17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01" s="19" t="str">
        <f t="array" ref="C17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01" s="19" t="str">
        <f t="array" ref="D17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02" spans="1:4" ht="18" x14ac:dyDescent="0.25">
      <c r="A1702" s="19" t="str">
        <f>IF(D1702&lt;&gt;" ",'База данных_основная'!#REF!," ")</f>
        <v xml:space="preserve"> </v>
      </c>
      <c r="B1702" s="19" t="str">
        <f t="array" ref="B17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02" s="19" t="str">
        <f t="array" ref="C17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02" s="19" t="str">
        <f t="array" ref="D17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03" spans="1:4" ht="18" x14ac:dyDescent="0.25">
      <c r="A1703" s="19" t="str">
        <f>IF(D1703&lt;&gt;" ",'База данных_основная'!#REF!," ")</f>
        <v xml:space="preserve"> </v>
      </c>
      <c r="B1703" s="19" t="str">
        <f t="array" ref="B17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03" s="19" t="str">
        <f t="array" ref="C17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03" s="19" t="str">
        <f t="array" ref="D17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04" spans="1:4" ht="18" x14ac:dyDescent="0.25">
      <c r="A1704" s="19" t="str">
        <f>IF(D1704&lt;&gt;" ",'База данных_основная'!#REF!," ")</f>
        <v xml:space="preserve"> </v>
      </c>
      <c r="B1704" s="19" t="str">
        <f t="array" ref="B17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04" s="19" t="str">
        <f t="array" ref="C17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04" s="19" t="str">
        <f t="array" ref="D17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05" spans="1:4" ht="18" x14ac:dyDescent="0.25">
      <c r="A1705" s="19" t="str">
        <f>IF(D1705&lt;&gt;" ",'База данных_основная'!#REF!," ")</f>
        <v xml:space="preserve"> </v>
      </c>
      <c r="B1705" s="19" t="str">
        <f t="array" ref="B17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05" s="19" t="str">
        <f t="array" ref="C17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05" s="19" t="str">
        <f t="array" ref="D17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06" spans="1:4" ht="18" x14ac:dyDescent="0.25">
      <c r="A1706" s="19" t="str">
        <f>IF(D1706&lt;&gt;" ",'База данных_основная'!#REF!," ")</f>
        <v xml:space="preserve"> </v>
      </c>
      <c r="B1706" s="19" t="str">
        <f t="array" ref="B17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06" s="19" t="str">
        <f t="array" ref="C17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06" s="19" t="str">
        <f t="array" ref="D17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07" spans="1:4" ht="18" x14ac:dyDescent="0.25">
      <c r="A1707" s="19" t="str">
        <f>IF(D1707&lt;&gt;" ",'База данных_основная'!#REF!," ")</f>
        <v xml:space="preserve"> </v>
      </c>
      <c r="B1707" s="19" t="str">
        <f t="array" ref="B17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07" s="19" t="str">
        <f t="array" ref="C17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07" s="19" t="str">
        <f t="array" ref="D17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08" spans="1:4" ht="18" x14ac:dyDescent="0.25">
      <c r="A1708" s="19" t="str">
        <f>IF(D1708&lt;&gt;" ",'База данных_основная'!#REF!," ")</f>
        <v xml:space="preserve"> </v>
      </c>
      <c r="B1708" s="19" t="str">
        <f t="array" ref="B17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08" s="19" t="str">
        <f t="array" ref="C17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08" s="19" t="str">
        <f t="array" ref="D17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09" spans="1:4" ht="18" x14ac:dyDescent="0.25">
      <c r="A1709" s="19" t="str">
        <f>IF(D1709&lt;&gt;" ",'База данных_основная'!#REF!," ")</f>
        <v xml:space="preserve"> </v>
      </c>
      <c r="B1709" s="19" t="str">
        <f t="array" ref="B17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09" s="19" t="str">
        <f t="array" ref="C17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09" s="19" t="str">
        <f t="array" ref="D17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10" spans="1:4" ht="18" x14ac:dyDescent="0.25">
      <c r="A1710" s="19" t="str">
        <f>IF(D1710&lt;&gt;" ",'База данных_основная'!#REF!," ")</f>
        <v xml:space="preserve"> </v>
      </c>
      <c r="B1710" s="19" t="str">
        <f t="array" ref="B17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10" s="19" t="str">
        <f t="array" ref="C17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10" s="19" t="str">
        <f t="array" ref="D17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11" spans="1:4" ht="18" x14ac:dyDescent="0.25">
      <c r="A1711" s="19" t="str">
        <f>IF(D1711&lt;&gt;" ",'База данных_основная'!#REF!," ")</f>
        <v xml:space="preserve"> </v>
      </c>
      <c r="B1711" s="19" t="str">
        <f t="array" ref="B17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11" s="19" t="str">
        <f t="array" ref="C17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11" s="19" t="str">
        <f t="array" ref="D17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12" spans="1:4" ht="18" x14ac:dyDescent="0.25">
      <c r="A1712" s="19" t="str">
        <f>IF(D1712&lt;&gt;" ",'База данных_основная'!#REF!," ")</f>
        <v xml:space="preserve"> </v>
      </c>
      <c r="B1712" s="19" t="str">
        <f t="array" ref="B17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12" s="19" t="str">
        <f t="array" ref="C17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12" s="19" t="str">
        <f t="array" ref="D17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13" spans="1:4" ht="18" x14ac:dyDescent="0.25">
      <c r="A1713" s="19" t="str">
        <f>IF(D1713&lt;&gt;" ",'База данных_основная'!#REF!," ")</f>
        <v xml:space="preserve"> </v>
      </c>
      <c r="B1713" s="19" t="str">
        <f t="array" ref="B17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13" s="19" t="str">
        <f t="array" ref="C17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13" s="19" t="str">
        <f t="array" ref="D17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14" spans="1:4" ht="18" x14ac:dyDescent="0.25">
      <c r="A1714" s="19" t="str">
        <f>IF(D1714&lt;&gt;" ",'База данных_основная'!#REF!," ")</f>
        <v xml:space="preserve"> </v>
      </c>
      <c r="B1714" s="19" t="str">
        <f t="array" ref="B17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14" s="19" t="str">
        <f t="array" ref="C17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14" s="19" t="str">
        <f t="array" ref="D17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15" spans="1:4" ht="18" x14ac:dyDescent="0.25">
      <c r="A1715" s="19" t="str">
        <f>IF(D1715&lt;&gt;" ",'База данных_основная'!#REF!," ")</f>
        <v xml:space="preserve"> </v>
      </c>
      <c r="B1715" s="19" t="str">
        <f t="array" ref="B17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15" s="19" t="str">
        <f t="array" ref="C17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15" s="19" t="str">
        <f t="array" ref="D17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16" spans="1:4" ht="18" x14ac:dyDescent="0.25">
      <c r="A1716" s="19" t="str">
        <f>IF(D1716&lt;&gt;" ",'База данных_основная'!#REF!," ")</f>
        <v xml:space="preserve"> </v>
      </c>
      <c r="B1716" s="19" t="str">
        <f t="array" ref="B17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16" s="19" t="str">
        <f t="array" ref="C17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16" s="19" t="str">
        <f t="array" ref="D17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17" spans="1:4" ht="18" x14ac:dyDescent="0.25">
      <c r="A1717" s="19" t="str">
        <f>IF(D1717&lt;&gt;" ",'База данных_основная'!#REF!," ")</f>
        <v xml:space="preserve"> </v>
      </c>
      <c r="B1717" s="19" t="str">
        <f t="array" ref="B17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17" s="19" t="str">
        <f t="array" ref="C17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17" s="19" t="str">
        <f t="array" ref="D17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18" spans="1:4" ht="18" x14ac:dyDescent="0.25">
      <c r="A1718" s="19" t="str">
        <f>IF(D1718&lt;&gt;" ",'База данных_основная'!#REF!," ")</f>
        <v xml:space="preserve"> </v>
      </c>
      <c r="B1718" s="19" t="str">
        <f t="array" ref="B17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18" s="19" t="str">
        <f t="array" ref="C17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18" s="19" t="str">
        <f t="array" ref="D17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19" spans="1:4" ht="18" x14ac:dyDescent="0.25">
      <c r="A1719" s="19" t="str">
        <f>IF(D1719&lt;&gt;" ",'База данных_основная'!#REF!," ")</f>
        <v xml:space="preserve"> </v>
      </c>
      <c r="B1719" s="19" t="str">
        <f t="array" ref="B17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19" s="19" t="str">
        <f t="array" ref="C17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19" s="19" t="str">
        <f t="array" ref="D17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20" spans="1:4" ht="18" x14ac:dyDescent="0.25">
      <c r="A1720" s="19" t="str">
        <f>IF(D1720&lt;&gt;" ",'База данных_основная'!#REF!," ")</f>
        <v xml:space="preserve"> </v>
      </c>
      <c r="B1720" s="19" t="str">
        <f t="array" ref="B17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20" s="19" t="str">
        <f t="array" ref="C17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20" s="19" t="str">
        <f t="array" ref="D17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21" spans="1:4" ht="18" x14ac:dyDescent="0.25">
      <c r="A1721" s="19" t="str">
        <f>IF(D1721&lt;&gt;" ",'База данных_основная'!#REF!," ")</f>
        <v xml:space="preserve"> </v>
      </c>
      <c r="B1721" s="19" t="str">
        <f t="array" ref="B17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21" s="19" t="str">
        <f t="array" ref="C17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21" s="19" t="str">
        <f t="array" ref="D17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22" spans="1:4" ht="18" x14ac:dyDescent="0.25">
      <c r="A1722" s="19" t="str">
        <f>IF(D1722&lt;&gt;" ",'База данных_основная'!#REF!," ")</f>
        <v xml:space="preserve"> </v>
      </c>
      <c r="B1722" s="19" t="str">
        <f t="array" ref="B17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22" s="19" t="str">
        <f t="array" ref="C17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22" s="19" t="str">
        <f t="array" ref="D17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23" spans="1:4" ht="18" x14ac:dyDescent="0.25">
      <c r="A1723" s="19" t="str">
        <f>IF(D1723&lt;&gt;" ",'База данных_основная'!#REF!," ")</f>
        <v xml:space="preserve"> </v>
      </c>
      <c r="B1723" s="19" t="str">
        <f t="array" ref="B17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23" s="19" t="str">
        <f t="array" ref="C17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23" s="19" t="str">
        <f t="array" ref="D17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24" spans="1:4" ht="18" x14ac:dyDescent="0.25">
      <c r="A1724" s="19" t="str">
        <f>IF(D1724&lt;&gt;" ",'База данных_основная'!#REF!," ")</f>
        <v xml:space="preserve"> </v>
      </c>
      <c r="B1724" s="19" t="str">
        <f t="array" ref="B17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24" s="19" t="str">
        <f t="array" ref="C17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24" s="19" t="str">
        <f t="array" ref="D17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25" spans="1:4" ht="18" x14ac:dyDescent="0.25">
      <c r="A1725" s="19" t="str">
        <f>IF(D1725&lt;&gt;" ",'База данных_основная'!#REF!," ")</f>
        <v xml:space="preserve"> </v>
      </c>
      <c r="B1725" s="19" t="str">
        <f t="array" ref="B17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25" s="19" t="str">
        <f t="array" ref="C17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25" s="19" t="str">
        <f t="array" ref="D17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26" spans="1:4" ht="18" x14ac:dyDescent="0.25">
      <c r="A1726" s="19" t="str">
        <f>IF(D1726&lt;&gt;" ",'База данных_основная'!#REF!," ")</f>
        <v xml:space="preserve"> </v>
      </c>
      <c r="B1726" s="19" t="str">
        <f t="array" ref="B17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26" s="19" t="str">
        <f t="array" ref="C17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26" s="19" t="str">
        <f t="array" ref="D17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27" spans="1:4" ht="18" x14ac:dyDescent="0.25">
      <c r="A1727" s="19" t="str">
        <f>IF(D1727&lt;&gt;" ",'База данных_основная'!#REF!," ")</f>
        <v xml:space="preserve"> </v>
      </c>
      <c r="B1727" s="19" t="str">
        <f t="array" ref="B17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27" s="19" t="str">
        <f t="array" ref="C17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27" s="19" t="str">
        <f t="array" ref="D17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28" spans="1:4" ht="18" x14ac:dyDescent="0.25">
      <c r="A1728" s="19" t="str">
        <f>IF(D1728&lt;&gt;" ",'База данных_основная'!#REF!," ")</f>
        <v xml:space="preserve"> </v>
      </c>
      <c r="B1728" s="19" t="str">
        <f t="array" ref="B17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28" s="19" t="str">
        <f t="array" ref="C17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28" s="19" t="str">
        <f t="array" ref="D17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29" spans="1:4" ht="18" x14ac:dyDescent="0.25">
      <c r="A1729" s="19" t="str">
        <f>IF(D1729&lt;&gt;" ",'База данных_основная'!#REF!," ")</f>
        <v xml:space="preserve"> </v>
      </c>
      <c r="B1729" s="19" t="str">
        <f t="array" ref="B17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29" s="19" t="str">
        <f t="array" ref="C17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29" s="19" t="str">
        <f t="array" ref="D17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30" spans="1:4" ht="18" x14ac:dyDescent="0.25">
      <c r="A1730" s="19" t="str">
        <f>IF(D1730&lt;&gt;" ",'База данных_основная'!#REF!," ")</f>
        <v xml:space="preserve"> </v>
      </c>
      <c r="B1730" s="19" t="str">
        <f t="array" ref="B17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30" s="19" t="str">
        <f t="array" ref="C17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30" s="19" t="str">
        <f t="array" ref="D17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31" spans="1:4" ht="18" x14ac:dyDescent="0.25">
      <c r="A1731" s="19" t="str">
        <f>IF(D1731&lt;&gt;" ",'База данных_основная'!#REF!," ")</f>
        <v xml:space="preserve"> </v>
      </c>
      <c r="B1731" s="19" t="str">
        <f t="array" ref="B17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31" s="19" t="str">
        <f t="array" ref="C17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31" s="19" t="str">
        <f t="array" ref="D17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32" spans="1:4" ht="18" x14ac:dyDescent="0.25">
      <c r="A1732" s="19" t="str">
        <f>IF(D1732&lt;&gt;" ",'База данных_основная'!#REF!," ")</f>
        <v xml:space="preserve"> </v>
      </c>
      <c r="B1732" s="19" t="str">
        <f t="array" ref="B17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32" s="19" t="str">
        <f t="array" ref="C17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32" s="19" t="str">
        <f t="array" ref="D17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33" spans="1:4" ht="18" x14ac:dyDescent="0.25">
      <c r="A1733" s="19" t="str">
        <f>IF(D1733&lt;&gt;" ",'База данных_основная'!#REF!," ")</f>
        <v xml:space="preserve"> </v>
      </c>
      <c r="B1733" s="19" t="str">
        <f t="array" ref="B17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33" s="19" t="str">
        <f t="array" ref="C17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33" s="19" t="str">
        <f t="array" ref="D17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34" spans="1:4" ht="18" x14ac:dyDescent="0.25">
      <c r="A1734" s="19" t="str">
        <f>IF(D1734&lt;&gt;" ",'База данных_основная'!#REF!," ")</f>
        <v xml:space="preserve"> </v>
      </c>
      <c r="B1734" s="19" t="str">
        <f t="array" ref="B17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34" s="19" t="str">
        <f t="array" ref="C17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34" s="19" t="str">
        <f t="array" ref="D17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35" spans="1:4" ht="18" x14ac:dyDescent="0.25">
      <c r="A1735" s="19" t="str">
        <f>IF(D1735&lt;&gt;" ",'База данных_основная'!#REF!," ")</f>
        <v xml:space="preserve"> </v>
      </c>
      <c r="B1735" s="19" t="str">
        <f t="array" ref="B17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35" s="19" t="str">
        <f t="array" ref="C17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35" s="19" t="str">
        <f t="array" ref="D17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36" spans="1:4" ht="18" x14ac:dyDescent="0.25">
      <c r="A1736" s="19" t="str">
        <f>IF(D1736&lt;&gt;" ",'База данных_основная'!#REF!," ")</f>
        <v xml:space="preserve"> </v>
      </c>
      <c r="B1736" s="19" t="str">
        <f t="array" ref="B17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36" s="19" t="str">
        <f t="array" ref="C17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36" s="19" t="str">
        <f t="array" ref="D17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37" spans="1:4" ht="18" x14ac:dyDescent="0.25">
      <c r="A1737" s="19" t="str">
        <f>IF(D1737&lt;&gt;" ",'База данных_основная'!#REF!," ")</f>
        <v xml:space="preserve"> </v>
      </c>
      <c r="B1737" s="19" t="str">
        <f t="array" ref="B17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37" s="19" t="str">
        <f t="array" ref="C17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37" s="19" t="str">
        <f t="array" ref="D17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38" spans="1:4" ht="18" x14ac:dyDescent="0.25">
      <c r="A1738" s="19" t="str">
        <f>IF(D1738&lt;&gt;" ",'База данных_основная'!#REF!," ")</f>
        <v xml:space="preserve"> </v>
      </c>
      <c r="B1738" s="19" t="str">
        <f t="array" ref="B17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38" s="19" t="str">
        <f t="array" ref="C17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38" s="19" t="str">
        <f t="array" ref="D17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39" spans="1:4" ht="18" x14ac:dyDescent="0.25">
      <c r="A1739" s="19" t="str">
        <f>IF(D1739&lt;&gt;" ",'База данных_основная'!#REF!," ")</f>
        <v xml:space="preserve"> </v>
      </c>
      <c r="B1739" s="19" t="str">
        <f t="array" ref="B17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39" s="19" t="str">
        <f t="array" ref="C17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39" s="19" t="str">
        <f t="array" ref="D17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40" spans="1:4" ht="18" x14ac:dyDescent="0.25">
      <c r="A1740" s="19" t="str">
        <f>IF(D1740&lt;&gt;" ",'База данных_основная'!#REF!," ")</f>
        <v xml:space="preserve"> </v>
      </c>
      <c r="B1740" s="19" t="str">
        <f t="array" ref="B17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40" s="19" t="str">
        <f t="array" ref="C17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40" s="19" t="str">
        <f t="array" ref="D17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41" spans="1:4" ht="18" x14ac:dyDescent="0.25">
      <c r="A1741" s="19" t="str">
        <f>IF(D1741&lt;&gt;" ",'База данных_основная'!#REF!," ")</f>
        <v xml:space="preserve"> </v>
      </c>
      <c r="B1741" s="19" t="str">
        <f t="array" ref="B17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41" s="19" t="str">
        <f t="array" ref="C17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41" s="19" t="str">
        <f t="array" ref="D17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42" spans="1:4" ht="18" x14ac:dyDescent="0.25">
      <c r="A1742" s="19" t="str">
        <f>IF(D1742&lt;&gt;" ",'База данных_основная'!#REF!," ")</f>
        <v xml:space="preserve"> </v>
      </c>
      <c r="B1742" s="19" t="str">
        <f t="array" ref="B17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42" s="19" t="str">
        <f t="array" ref="C17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42" s="19" t="str">
        <f t="array" ref="D17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43" spans="1:4" ht="18" x14ac:dyDescent="0.25">
      <c r="A1743" s="19" t="str">
        <f>IF(D1743&lt;&gt;" ",'База данных_основная'!#REF!," ")</f>
        <v xml:space="preserve"> </v>
      </c>
      <c r="B1743" s="19" t="str">
        <f t="array" ref="B17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43" s="19" t="str">
        <f t="array" ref="C17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43" s="19" t="str">
        <f t="array" ref="D17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44" spans="1:4" ht="18" x14ac:dyDescent="0.25">
      <c r="A1744" s="19" t="str">
        <f>IF(D1744&lt;&gt;" ",'База данных_основная'!#REF!," ")</f>
        <v xml:space="preserve"> </v>
      </c>
      <c r="B1744" s="19" t="str">
        <f t="array" ref="B17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44" s="19" t="str">
        <f t="array" ref="C17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44" s="19" t="str">
        <f t="array" ref="D17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45" spans="1:4" ht="18" x14ac:dyDescent="0.25">
      <c r="A1745" s="19" t="str">
        <f>IF(D1745&lt;&gt;" ",'База данных_основная'!#REF!," ")</f>
        <v xml:space="preserve"> </v>
      </c>
      <c r="B1745" s="19" t="str">
        <f t="array" ref="B17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45" s="19" t="str">
        <f t="array" ref="C17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45" s="19" t="str">
        <f t="array" ref="D17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46" spans="1:4" ht="18" x14ac:dyDescent="0.25">
      <c r="A1746" s="19" t="str">
        <f>IF(D1746&lt;&gt;" ",'База данных_основная'!#REF!," ")</f>
        <v xml:space="preserve"> </v>
      </c>
      <c r="B1746" s="19" t="str">
        <f t="array" ref="B17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46" s="19" t="str">
        <f t="array" ref="C17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46" s="19" t="str">
        <f t="array" ref="D17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47" spans="1:4" ht="18" x14ac:dyDescent="0.25">
      <c r="A1747" s="19" t="str">
        <f>IF(D1747&lt;&gt;" ",'База данных_основная'!#REF!," ")</f>
        <v xml:space="preserve"> </v>
      </c>
      <c r="B1747" s="19" t="str">
        <f t="array" ref="B17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47" s="19" t="str">
        <f t="array" ref="C17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47" s="19" t="str">
        <f t="array" ref="D17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48" spans="1:4" ht="18" x14ac:dyDescent="0.25">
      <c r="A1748" s="19" t="str">
        <f>IF(D1748&lt;&gt;" ",'База данных_основная'!#REF!," ")</f>
        <v xml:space="preserve"> </v>
      </c>
      <c r="B1748" s="19" t="str">
        <f t="array" ref="B17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48" s="19" t="str">
        <f t="array" ref="C17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48" s="19" t="str">
        <f t="array" ref="D17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49" spans="1:4" ht="18" x14ac:dyDescent="0.25">
      <c r="A1749" s="19" t="str">
        <f>IF(D1749&lt;&gt;" ",'База данных_основная'!#REF!," ")</f>
        <v xml:space="preserve"> </v>
      </c>
      <c r="B1749" s="19" t="str">
        <f t="array" ref="B17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49" s="19" t="str">
        <f t="array" ref="C17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49" s="19" t="str">
        <f t="array" ref="D17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50" spans="1:4" ht="18" x14ac:dyDescent="0.25">
      <c r="A1750" s="19" t="str">
        <f>IF(D1750&lt;&gt;" ",'База данных_основная'!#REF!," ")</f>
        <v xml:space="preserve"> </v>
      </c>
      <c r="B1750" s="19" t="str">
        <f t="array" ref="B17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50" s="19" t="str">
        <f t="array" ref="C17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50" s="19" t="str">
        <f t="array" ref="D17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51" spans="1:4" ht="18" x14ac:dyDescent="0.25">
      <c r="A1751" s="19" t="str">
        <f>IF(D1751&lt;&gt;" ",'База данных_основная'!#REF!," ")</f>
        <v xml:space="preserve"> </v>
      </c>
      <c r="B1751" s="19" t="str">
        <f t="array" ref="B17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51" s="19" t="str">
        <f t="array" ref="C17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51" s="19" t="str">
        <f t="array" ref="D17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52" spans="1:4" ht="18" x14ac:dyDescent="0.25">
      <c r="A1752" s="19" t="str">
        <f>IF(D1752&lt;&gt;" ",'База данных_основная'!#REF!," ")</f>
        <v xml:space="preserve"> </v>
      </c>
      <c r="B1752" s="19" t="str">
        <f t="array" ref="B17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52" s="19" t="str">
        <f t="array" ref="C17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52" s="19" t="str">
        <f t="array" ref="D17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53" spans="1:4" ht="18" x14ac:dyDescent="0.25">
      <c r="A1753" s="19" t="str">
        <f>IF(D1753&lt;&gt;" ",'База данных_основная'!#REF!," ")</f>
        <v xml:space="preserve"> </v>
      </c>
      <c r="B1753" s="19" t="str">
        <f t="array" ref="B17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53" s="19" t="str">
        <f t="array" ref="C17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53" s="19" t="str">
        <f t="array" ref="D17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54" spans="1:4" ht="18" x14ac:dyDescent="0.25">
      <c r="A1754" s="19" t="str">
        <f>IF(D1754&lt;&gt;" ",'База данных_основная'!#REF!," ")</f>
        <v xml:space="preserve"> </v>
      </c>
      <c r="B1754" s="19" t="str">
        <f t="array" ref="B17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54" s="19" t="str">
        <f t="array" ref="C17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54" s="19" t="str">
        <f t="array" ref="D17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55" spans="1:4" ht="18" x14ac:dyDescent="0.25">
      <c r="A1755" s="19" t="str">
        <f>IF(D1755&lt;&gt;" ",'База данных_основная'!#REF!," ")</f>
        <v xml:space="preserve"> </v>
      </c>
      <c r="B1755" s="19" t="str">
        <f t="array" ref="B17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55" s="19" t="str">
        <f t="array" ref="C17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55" s="19" t="str">
        <f t="array" ref="D17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56" spans="1:4" ht="18" x14ac:dyDescent="0.25">
      <c r="A1756" s="19" t="str">
        <f>IF(D1756&lt;&gt;" ",'База данных_основная'!#REF!," ")</f>
        <v xml:space="preserve"> </v>
      </c>
      <c r="B1756" s="19" t="str">
        <f t="array" ref="B17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56" s="19" t="str">
        <f t="array" ref="C17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56" s="19" t="str">
        <f t="array" ref="D17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57" spans="1:4" ht="18" x14ac:dyDescent="0.25">
      <c r="A1757" s="19" t="str">
        <f>IF(D1757&lt;&gt;" ",'База данных_основная'!#REF!," ")</f>
        <v xml:space="preserve"> </v>
      </c>
      <c r="B1757" s="19" t="str">
        <f t="array" ref="B17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57" s="19" t="str">
        <f t="array" ref="C17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57" s="19" t="str">
        <f t="array" ref="D17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58" spans="1:4" ht="18" x14ac:dyDescent="0.25">
      <c r="A1758" s="19" t="str">
        <f>IF(D1758&lt;&gt;" ",'База данных_основная'!#REF!," ")</f>
        <v xml:space="preserve"> </v>
      </c>
      <c r="B1758" s="19" t="str">
        <f t="array" ref="B17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58" s="19" t="str">
        <f t="array" ref="C17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58" s="19" t="str">
        <f t="array" ref="D17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59" spans="1:4" ht="18" x14ac:dyDescent="0.25">
      <c r="A1759" s="19" t="str">
        <f>IF(D1759&lt;&gt;" ",'База данных_основная'!#REF!," ")</f>
        <v xml:space="preserve"> </v>
      </c>
      <c r="B1759" s="19" t="str">
        <f t="array" ref="B17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59" s="19" t="str">
        <f t="array" ref="C17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59" s="19" t="str">
        <f t="array" ref="D17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60" spans="1:4" ht="18" x14ac:dyDescent="0.25">
      <c r="A1760" s="19" t="str">
        <f>IF(D1760&lt;&gt;" ",'База данных_основная'!#REF!," ")</f>
        <v xml:space="preserve"> </v>
      </c>
      <c r="B1760" s="19" t="str">
        <f t="array" ref="B17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60" s="19" t="str">
        <f t="array" ref="C17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60" s="19" t="str">
        <f t="array" ref="D17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61" spans="1:4" ht="18" x14ac:dyDescent="0.25">
      <c r="A1761" s="19" t="str">
        <f>IF(D1761&lt;&gt;" ",'База данных_основная'!#REF!," ")</f>
        <v xml:space="preserve"> </v>
      </c>
      <c r="B1761" s="19" t="str">
        <f t="array" ref="B17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61" s="19" t="str">
        <f t="array" ref="C17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61" s="19" t="str">
        <f t="array" ref="D17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62" spans="1:4" ht="18" x14ac:dyDescent="0.25">
      <c r="A1762" s="19" t="str">
        <f>IF(D1762&lt;&gt;" ",'База данных_основная'!#REF!," ")</f>
        <v xml:space="preserve"> </v>
      </c>
      <c r="B1762" s="19" t="str">
        <f t="array" ref="B17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62" s="19" t="str">
        <f t="array" ref="C17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62" s="19" t="str">
        <f t="array" ref="D17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63" spans="1:4" ht="18" x14ac:dyDescent="0.25">
      <c r="A1763" s="19" t="str">
        <f>IF(D1763&lt;&gt;" ",'База данных_основная'!#REF!," ")</f>
        <v xml:space="preserve"> </v>
      </c>
      <c r="B1763" s="19" t="str">
        <f t="array" ref="B17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63" s="19" t="str">
        <f t="array" ref="C17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63" s="19" t="str">
        <f t="array" ref="D17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64" spans="1:4" ht="18" x14ac:dyDescent="0.25">
      <c r="A1764" s="19" t="str">
        <f>IF(D1764&lt;&gt;" ",'База данных_основная'!#REF!," ")</f>
        <v xml:space="preserve"> </v>
      </c>
      <c r="B1764" s="19" t="str">
        <f t="array" ref="B17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64" s="19" t="str">
        <f t="array" ref="C17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64" s="19" t="str">
        <f t="array" ref="D17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65" spans="1:4" ht="18" x14ac:dyDescent="0.25">
      <c r="A1765" s="19" t="str">
        <f>IF(D1765&lt;&gt;" ",'База данных_основная'!#REF!," ")</f>
        <v xml:space="preserve"> </v>
      </c>
      <c r="B1765" s="19" t="str">
        <f t="array" ref="B17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65" s="19" t="str">
        <f t="array" ref="C17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65" s="19" t="str">
        <f t="array" ref="D17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66" spans="1:4" ht="18" x14ac:dyDescent="0.25">
      <c r="A1766" s="19" t="str">
        <f>IF(D1766&lt;&gt;" ",'База данных_основная'!#REF!," ")</f>
        <v xml:space="preserve"> </v>
      </c>
      <c r="B1766" s="19" t="str">
        <f t="array" ref="B17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66" s="19" t="str">
        <f t="array" ref="C17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66" s="19" t="str">
        <f t="array" ref="D17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67" spans="1:4" ht="18" x14ac:dyDescent="0.25">
      <c r="A1767" s="19" t="str">
        <f>IF(D1767&lt;&gt;" ",'База данных_основная'!#REF!," ")</f>
        <v xml:space="preserve"> </v>
      </c>
      <c r="B1767" s="19" t="str">
        <f t="array" ref="B17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67" s="19" t="str">
        <f t="array" ref="C17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67" s="19" t="str">
        <f t="array" ref="D17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68" spans="1:4" ht="18" x14ac:dyDescent="0.25">
      <c r="A1768" s="19" t="str">
        <f>IF(D1768&lt;&gt;" ",'База данных_основная'!#REF!," ")</f>
        <v xml:space="preserve"> </v>
      </c>
      <c r="B1768" s="19" t="str">
        <f t="array" ref="B17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68" s="19" t="str">
        <f t="array" ref="C17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68" s="19" t="str">
        <f t="array" ref="D17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69" spans="1:4" ht="18" x14ac:dyDescent="0.25">
      <c r="A1769" s="19" t="str">
        <f>IF(D1769&lt;&gt;" ",'База данных_основная'!#REF!," ")</f>
        <v xml:space="preserve"> </v>
      </c>
      <c r="B1769" s="19" t="str">
        <f t="array" ref="B17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69" s="19" t="str">
        <f t="array" ref="C17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69" s="19" t="str">
        <f t="array" ref="D17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70" spans="1:4" ht="18" x14ac:dyDescent="0.25">
      <c r="A1770" s="19" t="str">
        <f>IF(D1770&lt;&gt;" ",'База данных_основная'!#REF!," ")</f>
        <v xml:space="preserve"> </v>
      </c>
      <c r="B1770" s="19" t="str">
        <f t="array" ref="B17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70" s="19" t="str">
        <f t="array" ref="C17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70" s="19" t="str">
        <f t="array" ref="D17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71" spans="1:4" ht="18" x14ac:dyDescent="0.25">
      <c r="A1771" s="19" t="str">
        <f>IF(D1771&lt;&gt;" ",'База данных_основная'!#REF!," ")</f>
        <v xml:space="preserve"> </v>
      </c>
      <c r="B1771" s="19" t="str">
        <f t="array" ref="B17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71" s="19" t="str">
        <f t="array" ref="C17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71" s="19" t="str">
        <f t="array" ref="D17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72" spans="1:4" ht="18" x14ac:dyDescent="0.25">
      <c r="A1772" s="19" t="str">
        <f>IF(D1772&lt;&gt;" ",'База данных_основная'!#REF!," ")</f>
        <v xml:space="preserve"> </v>
      </c>
      <c r="B1772" s="19" t="str">
        <f t="array" ref="B17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72" s="19" t="str">
        <f t="array" ref="C17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72" s="19" t="str">
        <f t="array" ref="D17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73" spans="1:4" ht="18" x14ac:dyDescent="0.25">
      <c r="A1773" s="19" t="str">
        <f>IF(D1773&lt;&gt;" ",'База данных_основная'!#REF!," ")</f>
        <v xml:space="preserve"> </v>
      </c>
      <c r="B1773" s="19" t="str">
        <f t="array" ref="B17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73" s="19" t="str">
        <f t="array" ref="C17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73" s="19" t="str">
        <f t="array" ref="D17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74" spans="1:4" ht="18" x14ac:dyDescent="0.25">
      <c r="A1774" s="19" t="str">
        <f>IF(D1774&lt;&gt;" ",'База данных_основная'!#REF!," ")</f>
        <v xml:space="preserve"> </v>
      </c>
      <c r="B1774" s="19" t="str">
        <f t="array" ref="B17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74" s="19" t="str">
        <f t="array" ref="C17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74" s="19" t="str">
        <f t="array" ref="D17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75" spans="1:4" ht="18" x14ac:dyDescent="0.25">
      <c r="A1775" s="19" t="str">
        <f>IF(D1775&lt;&gt;" ",'База данных_основная'!#REF!," ")</f>
        <v xml:space="preserve"> </v>
      </c>
      <c r="B1775" s="19" t="str">
        <f t="array" ref="B17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75" s="19" t="str">
        <f t="array" ref="C17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75" s="19" t="str">
        <f t="array" ref="D17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76" spans="1:4" ht="18" x14ac:dyDescent="0.25">
      <c r="A1776" s="19" t="str">
        <f>IF(D1776&lt;&gt;" ",'База данных_основная'!#REF!," ")</f>
        <v xml:space="preserve"> </v>
      </c>
      <c r="B1776" s="19" t="str">
        <f t="array" ref="B17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76" s="19" t="str">
        <f t="array" ref="C17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76" s="19" t="str">
        <f t="array" ref="D17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77" spans="1:4" ht="18" x14ac:dyDescent="0.25">
      <c r="A1777" s="19" t="str">
        <f>IF(D1777&lt;&gt;" ",'База данных_основная'!#REF!," ")</f>
        <v xml:space="preserve"> </v>
      </c>
      <c r="B1777" s="19" t="str">
        <f t="array" ref="B17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77" s="19" t="str">
        <f t="array" ref="C17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77" s="19" t="str">
        <f t="array" ref="D17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78" spans="1:4" ht="18" x14ac:dyDescent="0.25">
      <c r="A1778" s="19" t="str">
        <f>IF(D1778&lt;&gt;" ",'База данных_основная'!#REF!," ")</f>
        <v xml:space="preserve"> </v>
      </c>
      <c r="B1778" s="19" t="str">
        <f t="array" ref="B17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78" s="19" t="str">
        <f t="array" ref="C17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78" s="19" t="str">
        <f t="array" ref="D17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79" spans="1:4" ht="18" x14ac:dyDescent="0.25">
      <c r="A1779" s="19" t="str">
        <f>IF(D1779&lt;&gt;" ",'База данных_основная'!#REF!," ")</f>
        <v xml:space="preserve"> </v>
      </c>
      <c r="B1779" s="19" t="str">
        <f t="array" ref="B17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79" s="19" t="str">
        <f t="array" ref="C17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79" s="19" t="str">
        <f t="array" ref="D17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80" spans="1:4" ht="18" x14ac:dyDescent="0.25">
      <c r="A1780" s="19" t="str">
        <f>IF(D1780&lt;&gt;" ",'База данных_основная'!#REF!," ")</f>
        <v xml:space="preserve"> </v>
      </c>
      <c r="B1780" s="19" t="str">
        <f t="array" ref="B17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80" s="19" t="str">
        <f t="array" ref="C17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80" s="19" t="str">
        <f t="array" ref="D17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81" spans="1:4" ht="18" x14ac:dyDescent="0.25">
      <c r="A1781" s="19" t="str">
        <f>IF(D1781&lt;&gt;" ",'База данных_основная'!#REF!," ")</f>
        <v xml:space="preserve"> </v>
      </c>
      <c r="B1781" s="19" t="str">
        <f t="array" ref="B17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81" s="19" t="str">
        <f t="array" ref="C17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81" s="19" t="str">
        <f t="array" ref="D17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82" spans="1:4" ht="18" x14ac:dyDescent="0.25">
      <c r="A1782" s="19" t="str">
        <f>IF(D1782&lt;&gt;" ",'База данных_основная'!#REF!," ")</f>
        <v xml:space="preserve"> </v>
      </c>
      <c r="B1782" s="19" t="str">
        <f t="array" ref="B17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82" s="19" t="str">
        <f t="array" ref="C17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82" s="19" t="str">
        <f t="array" ref="D17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83" spans="1:4" ht="18" x14ac:dyDescent="0.25">
      <c r="A1783" s="19" t="str">
        <f>IF(D1783&lt;&gt;" ",'База данных_основная'!#REF!," ")</f>
        <v xml:space="preserve"> </v>
      </c>
      <c r="B1783" s="19" t="str">
        <f t="array" ref="B17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83" s="19" t="str">
        <f t="array" ref="C17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83" s="19" t="str">
        <f t="array" ref="D17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84" spans="1:4" ht="18" x14ac:dyDescent="0.25">
      <c r="A1784" s="19" t="str">
        <f>IF(D1784&lt;&gt;" ",'База данных_основная'!#REF!," ")</f>
        <v xml:space="preserve"> </v>
      </c>
      <c r="B1784" s="19" t="str">
        <f t="array" ref="B17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84" s="19" t="str">
        <f t="array" ref="C17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84" s="19" t="str">
        <f t="array" ref="D17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85" spans="1:4" ht="18" x14ac:dyDescent="0.25">
      <c r="A1785" s="19" t="str">
        <f>IF(D1785&lt;&gt;" ",'База данных_основная'!#REF!," ")</f>
        <v xml:space="preserve"> </v>
      </c>
      <c r="B1785" s="19" t="str">
        <f t="array" ref="B17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85" s="19" t="str">
        <f t="array" ref="C17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85" s="19" t="str">
        <f t="array" ref="D17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86" spans="1:4" ht="18" x14ac:dyDescent="0.25">
      <c r="A1786" s="19" t="str">
        <f>IF(D1786&lt;&gt;" ",'База данных_основная'!#REF!," ")</f>
        <v xml:space="preserve"> </v>
      </c>
      <c r="B1786" s="19" t="str">
        <f t="array" ref="B17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86" s="19" t="str">
        <f t="array" ref="C17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86" s="19" t="str">
        <f t="array" ref="D17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87" spans="1:4" ht="18" x14ac:dyDescent="0.25">
      <c r="A1787" s="19" t="str">
        <f>IF(D1787&lt;&gt;" ",'База данных_основная'!#REF!," ")</f>
        <v xml:space="preserve"> </v>
      </c>
      <c r="B1787" s="19" t="str">
        <f t="array" ref="B17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87" s="19" t="str">
        <f t="array" ref="C17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87" s="19" t="str">
        <f t="array" ref="D17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88" spans="1:4" ht="18" x14ac:dyDescent="0.25">
      <c r="A1788" s="19" t="str">
        <f>IF(D1788&lt;&gt;" ",'База данных_основная'!#REF!," ")</f>
        <v xml:space="preserve"> </v>
      </c>
      <c r="B1788" s="19" t="str">
        <f t="array" ref="B17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88" s="19" t="str">
        <f t="array" ref="C17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88" s="19" t="str">
        <f t="array" ref="D17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89" spans="1:4" ht="18" x14ac:dyDescent="0.25">
      <c r="A1789" s="19" t="str">
        <f>IF(D1789&lt;&gt;" ",'База данных_основная'!#REF!," ")</f>
        <v xml:space="preserve"> </v>
      </c>
      <c r="B1789" s="19" t="str">
        <f t="array" ref="B17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89" s="19" t="str">
        <f t="array" ref="C17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89" s="19" t="str">
        <f t="array" ref="D17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90" spans="1:4" ht="18" x14ac:dyDescent="0.25">
      <c r="A1790" s="19" t="str">
        <f>IF(D1790&lt;&gt;" ",'База данных_основная'!#REF!," ")</f>
        <v xml:space="preserve"> </v>
      </c>
      <c r="B1790" s="19" t="str">
        <f t="array" ref="B17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90" s="19" t="str">
        <f t="array" ref="C17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90" s="19" t="str">
        <f t="array" ref="D17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91" spans="1:4" ht="18" x14ac:dyDescent="0.25">
      <c r="A1791" s="19" t="str">
        <f>IF(D1791&lt;&gt;" ",'База данных_основная'!#REF!," ")</f>
        <v xml:space="preserve"> </v>
      </c>
      <c r="B1791" s="19" t="str">
        <f t="array" ref="B17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91" s="19" t="str">
        <f t="array" ref="C17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91" s="19" t="str">
        <f t="array" ref="D17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92" spans="1:4" ht="18" x14ac:dyDescent="0.25">
      <c r="A1792" s="19" t="str">
        <f>IF(D1792&lt;&gt;" ",'База данных_основная'!#REF!," ")</f>
        <v xml:space="preserve"> </v>
      </c>
      <c r="B1792" s="19" t="str">
        <f t="array" ref="B17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92" s="19" t="str">
        <f t="array" ref="C17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92" s="19" t="str">
        <f t="array" ref="D17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93" spans="1:4" ht="18" x14ac:dyDescent="0.25">
      <c r="A1793" s="19" t="str">
        <f>IF(D1793&lt;&gt;" ",'База данных_основная'!#REF!," ")</f>
        <v xml:space="preserve"> </v>
      </c>
      <c r="B1793" s="19" t="str">
        <f t="array" ref="B17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93" s="19" t="str">
        <f t="array" ref="C17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93" s="19" t="str">
        <f t="array" ref="D17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94" spans="1:4" ht="18" x14ac:dyDescent="0.25">
      <c r="A1794" s="19" t="str">
        <f>IF(D1794&lt;&gt;" ",'База данных_основная'!#REF!," ")</f>
        <v xml:space="preserve"> </v>
      </c>
      <c r="B1794" s="19" t="str">
        <f t="array" ref="B17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94" s="19" t="str">
        <f t="array" ref="C17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94" s="19" t="str">
        <f t="array" ref="D17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95" spans="1:4" ht="18" x14ac:dyDescent="0.25">
      <c r="A1795" s="19" t="str">
        <f>IF(D1795&lt;&gt;" ",'База данных_основная'!#REF!," ")</f>
        <v xml:space="preserve"> </v>
      </c>
      <c r="B1795" s="19" t="str">
        <f t="array" ref="B17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95" s="19" t="str">
        <f t="array" ref="C17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95" s="19" t="str">
        <f t="array" ref="D17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96" spans="1:4" ht="18" x14ac:dyDescent="0.25">
      <c r="A1796" s="19" t="str">
        <f>IF(D1796&lt;&gt;" ",'База данных_основная'!#REF!," ")</f>
        <v xml:space="preserve"> </v>
      </c>
      <c r="B1796" s="19" t="str">
        <f t="array" ref="B17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96" s="19" t="str">
        <f t="array" ref="C17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96" s="19" t="str">
        <f t="array" ref="D17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97" spans="1:4" ht="18" x14ac:dyDescent="0.25">
      <c r="A1797" s="19" t="str">
        <f>IF(D1797&lt;&gt;" ",'База данных_основная'!#REF!," ")</f>
        <v xml:space="preserve"> </v>
      </c>
      <c r="B1797" s="19" t="str">
        <f t="array" ref="B17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97" s="19" t="str">
        <f t="array" ref="C17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97" s="19" t="str">
        <f t="array" ref="D17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98" spans="1:4" ht="18" x14ac:dyDescent="0.25">
      <c r="A1798" s="19" t="str">
        <f>IF(D1798&lt;&gt;" ",'База данных_основная'!#REF!," ")</f>
        <v xml:space="preserve"> </v>
      </c>
      <c r="B1798" s="19" t="str">
        <f t="array" ref="B17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98" s="19" t="str">
        <f t="array" ref="C17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98" s="19" t="str">
        <f t="array" ref="D17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799" spans="1:4" ht="18" x14ac:dyDescent="0.25">
      <c r="A1799" s="19" t="str">
        <f>IF(D1799&lt;&gt;" ",'База данных_основная'!#REF!," ")</f>
        <v xml:space="preserve"> </v>
      </c>
      <c r="B1799" s="19" t="str">
        <f t="array" ref="B17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799" s="19" t="str">
        <f t="array" ref="C17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799" s="19" t="str">
        <f t="array" ref="D17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00" spans="1:4" ht="18" x14ac:dyDescent="0.25">
      <c r="A1800" s="19" t="str">
        <f>IF(D1800&lt;&gt;" ",'База данных_основная'!#REF!," ")</f>
        <v xml:space="preserve"> </v>
      </c>
      <c r="B1800" s="19" t="str">
        <f t="array" ref="B18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00" s="19" t="str">
        <f t="array" ref="C18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00" s="19" t="str">
        <f t="array" ref="D18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01" spans="1:4" ht="18" x14ac:dyDescent="0.25">
      <c r="A1801" s="19" t="str">
        <f>IF(D1801&lt;&gt;" ",'База данных_основная'!#REF!," ")</f>
        <v xml:space="preserve"> </v>
      </c>
      <c r="B1801" s="19" t="str">
        <f t="array" ref="B18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01" s="19" t="str">
        <f t="array" ref="C18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01" s="19" t="str">
        <f t="array" ref="D18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02" spans="1:4" ht="18" x14ac:dyDescent="0.25">
      <c r="A1802" s="19" t="str">
        <f>IF(D1802&lt;&gt;" ",'База данных_основная'!#REF!," ")</f>
        <v xml:space="preserve"> </v>
      </c>
      <c r="B1802" s="19" t="str">
        <f t="array" ref="B18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02" s="19" t="str">
        <f t="array" ref="C18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02" s="19" t="str">
        <f t="array" ref="D18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03" spans="1:4" ht="18" x14ac:dyDescent="0.25">
      <c r="A1803" s="19" t="str">
        <f>IF(D1803&lt;&gt;" ",'База данных_основная'!#REF!," ")</f>
        <v xml:space="preserve"> </v>
      </c>
      <c r="B1803" s="19" t="str">
        <f t="array" ref="B18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03" s="19" t="str">
        <f t="array" ref="C18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03" s="19" t="str">
        <f t="array" ref="D18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04" spans="1:4" ht="18" x14ac:dyDescent="0.25">
      <c r="A1804" s="19" t="str">
        <f>IF(D1804&lt;&gt;" ",'База данных_основная'!#REF!," ")</f>
        <v xml:space="preserve"> </v>
      </c>
      <c r="B1804" s="19" t="str">
        <f t="array" ref="B18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04" s="19" t="str">
        <f t="array" ref="C18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04" s="19" t="str">
        <f t="array" ref="D18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05" spans="1:4" ht="18" x14ac:dyDescent="0.25">
      <c r="A1805" s="19" t="str">
        <f>IF(D1805&lt;&gt;" ",'База данных_основная'!#REF!," ")</f>
        <v xml:space="preserve"> </v>
      </c>
      <c r="B1805" s="19" t="str">
        <f t="array" ref="B18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05" s="19" t="str">
        <f t="array" ref="C18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05" s="19" t="str">
        <f t="array" ref="D18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06" spans="1:4" ht="18" x14ac:dyDescent="0.25">
      <c r="A1806" s="19" t="str">
        <f>IF(D1806&lt;&gt;" ",'База данных_основная'!#REF!," ")</f>
        <v xml:space="preserve"> </v>
      </c>
      <c r="B1806" s="19" t="str">
        <f t="array" ref="B18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06" s="19" t="str">
        <f t="array" ref="C18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06" s="19" t="str">
        <f t="array" ref="D18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07" spans="1:4" ht="18" x14ac:dyDescent="0.25">
      <c r="A1807" s="19" t="str">
        <f>IF(D1807&lt;&gt;" ",'База данных_основная'!#REF!," ")</f>
        <v xml:space="preserve"> </v>
      </c>
      <c r="B1807" s="19" t="str">
        <f t="array" ref="B18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07" s="19" t="str">
        <f t="array" ref="C18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07" s="19" t="str">
        <f t="array" ref="D18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08" spans="1:4" ht="18" x14ac:dyDescent="0.25">
      <c r="A1808" s="19" t="str">
        <f>IF(D1808&lt;&gt;" ",'База данных_основная'!#REF!," ")</f>
        <v xml:space="preserve"> </v>
      </c>
      <c r="B1808" s="19" t="str">
        <f t="array" ref="B18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08" s="19" t="str">
        <f t="array" ref="C18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08" s="19" t="str">
        <f t="array" ref="D18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09" spans="1:4" ht="18" x14ac:dyDescent="0.25">
      <c r="A1809" s="19" t="str">
        <f>IF(D1809&lt;&gt;" ",'База данных_основная'!#REF!," ")</f>
        <v xml:space="preserve"> </v>
      </c>
      <c r="B1809" s="19" t="str">
        <f t="array" ref="B18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09" s="19" t="str">
        <f t="array" ref="C18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09" s="19" t="str">
        <f t="array" ref="D18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10" spans="1:4" ht="18" x14ac:dyDescent="0.25">
      <c r="A1810" s="19" t="str">
        <f>IF(D1810&lt;&gt;" ",'База данных_основная'!#REF!," ")</f>
        <v xml:space="preserve"> </v>
      </c>
      <c r="B1810" s="19" t="str">
        <f t="array" ref="B18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10" s="19" t="str">
        <f t="array" ref="C18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10" s="19" t="str">
        <f t="array" ref="D18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11" spans="1:4" ht="18" x14ac:dyDescent="0.25">
      <c r="A1811" s="19" t="str">
        <f>IF(D1811&lt;&gt;" ",'База данных_основная'!#REF!," ")</f>
        <v xml:space="preserve"> </v>
      </c>
      <c r="B1811" s="19" t="str">
        <f t="array" ref="B18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11" s="19" t="str">
        <f t="array" ref="C18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11" s="19" t="str">
        <f t="array" ref="D18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12" spans="1:4" ht="18" x14ac:dyDescent="0.25">
      <c r="A1812" s="19" t="str">
        <f>IF(D1812&lt;&gt;" ",'База данных_основная'!#REF!," ")</f>
        <v xml:space="preserve"> </v>
      </c>
      <c r="B1812" s="19" t="str">
        <f t="array" ref="B18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12" s="19" t="str">
        <f t="array" ref="C18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12" s="19" t="str">
        <f t="array" ref="D18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13" spans="1:4" ht="18" x14ac:dyDescent="0.25">
      <c r="A1813" s="19" t="str">
        <f>IF(D1813&lt;&gt;" ",'База данных_основная'!#REF!," ")</f>
        <v xml:space="preserve"> </v>
      </c>
      <c r="B1813" s="19" t="str">
        <f t="array" ref="B18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13" s="19" t="str">
        <f t="array" ref="C18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13" s="19" t="str">
        <f t="array" ref="D18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14" spans="1:4" ht="18" x14ac:dyDescent="0.25">
      <c r="A1814" s="19" t="str">
        <f>IF(D1814&lt;&gt;" ",'База данных_основная'!#REF!," ")</f>
        <v xml:space="preserve"> </v>
      </c>
      <c r="B1814" s="19" t="str">
        <f t="array" ref="B18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14" s="19" t="str">
        <f t="array" ref="C18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14" s="19" t="str">
        <f t="array" ref="D18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15" spans="1:4" ht="18" x14ac:dyDescent="0.25">
      <c r="A1815" s="19" t="str">
        <f>IF(D1815&lt;&gt;" ",'База данных_основная'!#REF!," ")</f>
        <v xml:space="preserve"> </v>
      </c>
      <c r="B1815" s="19" t="str">
        <f t="array" ref="B18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15" s="19" t="str">
        <f t="array" ref="C18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15" s="19" t="str">
        <f t="array" ref="D18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16" spans="1:4" ht="18" x14ac:dyDescent="0.25">
      <c r="A1816" s="19" t="str">
        <f>IF(D1816&lt;&gt;" ",'База данных_основная'!#REF!," ")</f>
        <v xml:space="preserve"> </v>
      </c>
      <c r="B1816" s="19" t="str">
        <f t="array" ref="B18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16" s="19" t="str">
        <f t="array" ref="C18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16" s="19" t="str">
        <f t="array" ref="D18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17" spans="1:4" ht="18" x14ac:dyDescent="0.25">
      <c r="A1817" s="19" t="str">
        <f>IF(D1817&lt;&gt;" ",'База данных_основная'!#REF!," ")</f>
        <v xml:space="preserve"> </v>
      </c>
      <c r="B1817" s="19" t="str">
        <f t="array" ref="B18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17" s="19" t="str">
        <f t="array" ref="C18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17" s="19" t="str">
        <f t="array" ref="D18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18" spans="1:4" ht="18" x14ac:dyDescent="0.25">
      <c r="A1818" s="19" t="str">
        <f>IF(D1818&lt;&gt;" ",'База данных_основная'!#REF!," ")</f>
        <v xml:space="preserve"> </v>
      </c>
      <c r="B1818" s="19" t="str">
        <f t="array" ref="B18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18" s="19" t="str">
        <f t="array" ref="C18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18" s="19" t="str">
        <f t="array" ref="D18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19" spans="1:4" ht="18" x14ac:dyDescent="0.25">
      <c r="A1819" s="19" t="str">
        <f>IF(D1819&lt;&gt;" ",'База данных_основная'!#REF!," ")</f>
        <v xml:space="preserve"> </v>
      </c>
      <c r="B1819" s="19" t="str">
        <f t="array" ref="B18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19" s="19" t="str">
        <f t="array" ref="C18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19" s="19" t="str">
        <f t="array" ref="D18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20" spans="1:4" ht="18" x14ac:dyDescent="0.25">
      <c r="A1820" s="19" t="str">
        <f>IF(D1820&lt;&gt;" ",'База данных_основная'!#REF!," ")</f>
        <v xml:space="preserve"> </v>
      </c>
      <c r="B1820" s="19" t="str">
        <f t="array" ref="B18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20" s="19" t="str">
        <f t="array" ref="C18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20" s="19" t="str">
        <f t="array" ref="D18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21" spans="1:4" ht="18" x14ac:dyDescent="0.25">
      <c r="A1821" s="19" t="str">
        <f>IF(D1821&lt;&gt;" ",'База данных_основная'!#REF!," ")</f>
        <v xml:space="preserve"> </v>
      </c>
      <c r="B1821" s="19" t="str">
        <f t="array" ref="B18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21" s="19" t="str">
        <f t="array" ref="C18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21" s="19" t="str">
        <f t="array" ref="D18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22" spans="1:4" ht="18" x14ac:dyDescent="0.25">
      <c r="A1822" s="19" t="str">
        <f>IF(D1822&lt;&gt;" ",'База данных_основная'!#REF!," ")</f>
        <v xml:space="preserve"> </v>
      </c>
      <c r="B1822" s="19" t="str">
        <f t="array" ref="B18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22" s="19" t="str">
        <f t="array" ref="C18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22" s="19" t="str">
        <f t="array" ref="D18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23" spans="1:4" ht="18" x14ac:dyDescent="0.25">
      <c r="A1823" s="19" t="str">
        <f>IF(D1823&lt;&gt;" ",'База данных_основная'!#REF!," ")</f>
        <v xml:space="preserve"> </v>
      </c>
      <c r="B1823" s="19" t="str">
        <f t="array" ref="B18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23" s="19" t="str">
        <f t="array" ref="C18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23" s="19" t="str">
        <f t="array" ref="D18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24" spans="1:4" ht="18" x14ac:dyDescent="0.25">
      <c r="A1824" s="19" t="str">
        <f>IF(D1824&lt;&gt;" ",'База данных_основная'!#REF!," ")</f>
        <v xml:space="preserve"> </v>
      </c>
      <c r="B1824" s="19" t="str">
        <f t="array" ref="B18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24" s="19" t="str">
        <f t="array" ref="C18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24" s="19" t="str">
        <f t="array" ref="D18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25" spans="1:4" ht="18" x14ac:dyDescent="0.25">
      <c r="A1825" s="19" t="str">
        <f>IF(D1825&lt;&gt;" ",'База данных_основная'!#REF!," ")</f>
        <v xml:space="preserve"> </v>
      </c>
      <c r="B1825" s="19" t="str">
        <f t="array" ref="B18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25" s="19" t="str">
        <f t="array" ref="C18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25" s="19" t="str">
        <f t="array" ref="D18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26" spans="1:4" ht="18" x14ac:dyDescent="0.25">
      <c r="A1826" s="19" t="str">
        <f>IF(D1826&lt;&gt;" ",'База данных_основная'!#REF!," ")</f>
        <v xml:space="preserve"> </v>
      </c>
      <c r="B1826" s="19" t="str">
        <f t="array" ref="B18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26" s="19" t="str">
        <f t="array" ref="C18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26" s="19" t="str">
        <f t="array" ref="D18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27" spans="1:4" ht="18" x14ac:dyDescent="0.25">
      <c r="A1827" s="19" t="str">
        <f>IF(D1827&lt;&gt;" ",'База данных_основная'!#REF!," ")</f>
        <v xml:space="preserve"> </v>
      </c>
      <c r="B1827" s="19" t="str">
        <f t="array" ref="B18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27" s="19" t="str">
        <f t="array" ref="C18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27" s="19" t="str">
        <f t="array" ref="D18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28" spans="1:4" ht="18" x14ac:dyDescent="0.25">
      <c r="A1828" s="19" t="str">
        <f>IF(D1828&lt;&gt;" ",'База данных_основная'!#REF!," ")</f>
        <v xml:space="preserve"> </v>
      </c>
      <c r="B1828" s="19" t="str">
        <f t="array" ref="B18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28" s="19" t="str">
        <f t="array" ref="C18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28" s="19" t="str">
        <f t="array" ref="D18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29" spans="1:4" ht="18" x14ac:dyDescent="0.25">
      <c r="A1829" s="19" t="str">
        <f>IF(D1829&lt;&gt;" ",'База данных_основная'!#REF!," ")</f>
        <v xml:space="preserve"> </v>
      </c>
      <c r="B1829" s="19" t="str">
        <f t="array" ref="B18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29" s="19" t="str">
        <f t="array" ref="C18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29" s="19" t="str">
        <f t="array" ref="D18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30" spans="1:4" ht="18" x14ac:dyDescent="0.25">
      <c r="A1830" s="19" t="str">
        <f>IF(D1830&lt;&gt;" ",'База данных_основная'!#REF!," ")</f>
        <v xml:space="preserve"> </v>
      </c>
      <c r="B1830" s="19" t="str">
        <f t="array" ref="B18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30" s="19" t="str">
        <f t="array" ref="C18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30" s="19" t="str">
        <f t="array" ref="D18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31" spans="1:4" ht="18" x14ac:dyDescent="0.25">
      <c r="A1831" s="19" t="str">
        <f>IF(D1831&lt;&gt;" ",'База данных_основная'!#REF!," ")</f>
        <v xml:space="preserve"> </v>
      </c>
      <c r="B1831" s="19" t="str">
        <f t="array" ref="B18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31" s="19" t="str">
        <f t="array" ref="C18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31" s="19" t="str">
        <f t="array" ref="D18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32" spans="1:4" ht="18" x14ac:dyDescent="0.25">
      <c r="A1832" s="19" t="str">
        <f>IF(D1832&lt;&gt;" ",'База данных_основная'!#REF!," ")</f>
        <v xml:space="preserve"> </v>
      </c>
      <c r="B1832" s="19" t="str">
        <f t="array" ref="B18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32" s="19" t="str">
        <f t="array" ref="C18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32" s="19" t="str">
        <f t="array" ref="D18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33" spans="1:4" ht="18" x14ac:dyDescent="0.25">
      <c r="A1833" s="19" t="str">
        <f>IF(D1833&lt;&gt;" ",'База данных_основная'!#REF!," ")</f>
        <v xml:space="preserve"> </v>
      </c>
      <c r="B1833" s="19" t="str">
        <f t="array" ref="B18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33" s="19" t="str">
        <f t="array" ref="C18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33" s="19" t="str">
        <f t="array" ref="D18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34" spans="1:4" ht="18" x14ac:dyDescent="0.25">
      <c r="A1834" s="19" t="str">
        <f>IF(D1834&lt;&gt;" ",'База данных_основная'!#REF!," ")</f>
        <v xml:space="preserve"> </v>
      </c>
      <c r="B1834" s="19" t="str">
        <f t="array" ref="B18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34" s="19" t="str">
        <f t="array" ref="C18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34" s="19" t="str">
        <f t="array" ref="D18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35" spans="1:4" ht="18" x14ac:dyDescent="0.25">
      <c r="A1835" s="19" t="str">
        <f>IF(D1835&lt;&gt;" ",'База данных_основная'!#REF!," ")</f>
        <v xml:space="preserve"> </v>
      </c>
      <c r="B1835" s="19" t="str">
        <f t="array" ref="B18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35" s="19" t="str">
        <f t="array" ref="C18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35" s="19" t="str">
        <f t="array" ref="D18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36" spans="1:4" ht="18" x14ac:dyDescent="0.25">
      <c r="A1836" s="19" t="str">
        <f>IF(D1836&lt;&gt;" ",'База данных_основная'!#REF!," ")</f>
        <v xml:space="preserve"> </v>
      </c>
      <c r="B1836" s="19" t="str">
        <f t="array" ref="B18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36" s="19" t="str">
        <f t="array" ref="C18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36" s="19" t="str">
        <f t="array" ref="D18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37" spans="1:4" ht="18" x14ac:dyDescent="0.25">
      <c r="A1837" s="19" t="str">
        <f>IF(D1837&lt;&gt;" ",'База данных_основная'!#REF!," ")</f>
        <v xml:space="preserve"> </v>
      </c>
      <c r="B1837" s="19" t="str">
        <f t="array" ref="B18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37" s="19" t="str">
        <f t="array" ref="C18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37" s="19" t="str">
        <f t="array" ref="D18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38" spans="1:4" ht="18" x14ac:dyDescent="0.25">
      <c r="A1838" s="19" t="str">
        <f>IF(D1838&lt;&gt;" ",'База данных_основная'!#REF!," ")</f>
        <v xml:space="preserve"> </v>
      </c>
      <c r="B1838" s="19" t="str">
        <f t="array" ref="B18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38" s="19" t="str">
        <f t="array" ref="C18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38" s="19" t="str">
        <f t="array" ref="D18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39" spans="1:4" ht="18" x14ac:dyDescent="0.25">
      <c r="A1839" s="19" t="str">
        <f>IF(D1839&lt;&gt;" ",'База данных_основная'!#REF!," ")</f>
        <v xml:space="preserve"> </v>
      </c>
      <c r="B1839" s="19" t="str">
        <f t="array" ref="B18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39" s="19" t="str">
        <f t="array" ref="C18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39" s="19" t="str">
        <f t="array" ref="D18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40" spans="1:4" ht="18" x14ac:dyDescent="0.25">
      <c r="A1840" s="19" t="str">
        <f>IF(D1840&lt;&gt;" ",'База данных_основная'!#REF!," ")</f>
        <v xml:space="preserve"> </v>
      </c>
      <c r="B1840" s="19" t="str">
        <f t="array" ref="B18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40" s="19" t="str">
        <f t="array" ref="C18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40" s="19" t="str">
        <f t="array" ref="D18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41" spans="1:4" ht="18" x14ac:dyDescent="0.25">
      <c r="A1841" s="19" t="str">
        <f>IF(D1841&lt;&gt;" ",'База данных_основная'!#REF!," ")</f>
        <v xml:space="preserve"> </v>
      </c>
      <c r="B1841" s="19" t="str">
        <f t="array" ref="B18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41" s="19" t="str">
        <f t="array" ref="C18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41" s="19" t="str">
        <f t="array" ref="D18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42" spans="1:4" ht="18" x14ac:dyDescent="0.25">
      <c r="A1842" s="19" t="str">
        <f>IF(D1842&lt;&gt;" ",'База данных_основная'!#REF!," ")</f>
        <v xml:space="preserve"> </v>
      </c>
      <c r="B1842" s="19" t="str">
        <f t="array" ref="B18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42" s="19" t="str">
        <f t="array" ref="C18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42" s="19" t="str">
        <f t="array" ref="D18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43" spans="1:4" ht="18" x14ac:dyDescent="0.25">
      <c r="A1843" s="19" t="str">
        <f>IF(D1843&lt;&gt;" ",'База данных_основная'!#REF!," ")</f>
        <v xml:space="preserve"> </v>
      </c>
      <c r="B1843" s="19" t="str">
        <f t="array" ref="B18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43" s="19" t="str">
        <f t="array" ref="C18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43" s="19" t="str">
        <f t="array" ref="D18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44" spans="1:4" ht="18" x14ac:dyDescent="0.25">
      <c r="A1844" s="19" t="str">
        <f>IF(D1844&lt;&gt;" ",'База данных_основная'!#REF!," ")</f>
        <v xml:space="preserve"> </v>
      </c>
      <c r="B1844" s="19" t="str">
        <f t="array" ref="B18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44" s="19" t="str">
        <f t="array" ref="C18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44" s="19" t="str">
        <f t="array" ref="D18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45" spans="1:4" ht="18" x14ac:dyDescent="0.25">
      <c r="A1845" s="19" t="str">
        <f>IF(D1845&lt;&gt;" ",'База данных_основная'!#REF!," ")</f>
        <v xml:space="preserve"> </v>
      </c>
      <c r="B1845" s="19" t="str">
        <f t="array" ref="B18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45" s="19" t="str">
        <f t="array" ref="C18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45" s="19" t="str">
        <f t="array" ref="D18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46" spans="1:4" ht="18" x14ac:dyDescent="0.25">
      <c r="A1846" s="19" t="str">
        <f>IF(D1846&lt;&gt;" ",'База данных_основная'!#REF!," ")</f>
        <v xml:space="preserve"> </v>
      </c>
      <c r="B1846" s="19" t="str">
        <f t="array" ref="B18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46" s="19" t="str">
        <f t="array" ref="C18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46" s="19" t="str">
        <f t="array" ref="D18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47" spans="1:4" ht="18" x14ac:dyDescent="0.25">
      <c r="A1847" s="19" t="str">
        <f>IF(D1847&lt;&gt;" ",'База данных_основная'!#REF!," ")</f>
        <v xml:space="preserve"> </v>
      </c>
      <c r="B1847" s="19" t="str">
        <f t="array" ref="B18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47" s="19" t="str">
        <f t="array" ref="C18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47" s="19" t="str">
        <f t="array" ref="D18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48" spans="1:4" ht="18" x14ac:dyDescent="0.25">
      <c r="A1848" s="19" t="str">
        <f>IF(D1848&lt;&gt;" ",'База данных_основная'!#REF!," ")</f>
        <v xml:space="preserve"> </v>
      </c>
      <c r="B1848" s="19" t="str">
        <f t="array" ref="B18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48" s="19" t="str">
        <f t="array" ref="C18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48" s="19" t="str">
        <f t="array" ref="D18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49" spans="1:4" ht="18" x14ac:dyDescent="0.25">
      <c r="A1849" s="19" t="str">
        <f>IF(D1849&lt;&gt;" ",'База данных_основная'!#REF!," ")</f>
        <v xml:space="preserve"> </v>
      </c>
      <c r="B1849" s="19" t="str">
        <f t="array" ref="B18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49" s="19" t="str">
        <f t="array" ref="C18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49" s="19" t="str">
        <f t="array" ref="D18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50" spans="1:4" ht="18" x14ac:dyDescent="0.25">
      <c r="A1850" s="19" t="str">
        <f>IF(D1850&lt;&gt;" ",'База данных_основная'!#REF!," ")</f>
        <v xml:space="preserve"> </v>
      </c>
      <c r="B1850" s="19" t="str">
        <f t="array" ref="B18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50" s="19" t="str">
        <f t="array" ref="C18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50" s="19" t="str">
        <f t="array" ref="D18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51" spans="1:4" ht="18" x14ac:dyDescent="0.25">
      <c r="A1851" s="19" t="str">
        <f>IF(D1851&lt;&gt;" ",'База данных_основная'!#REF!," ")</f>
        <v xml:space="preserve"> </v>
      </c>
      <c r="B1851" s="19" t="str">
        <f t="array" ref="B18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51" s="19" t="str">
        <f t="array" ref="C18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51" s="19" t="str">
        <f t="array" ref="D18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52" spans="1:4" ht="18" x14ac:dyDescent="0.25">
      <c r="A1852" s="19" t="str">
        <f>IF(D1852&lt;&gt;" ",'База данных_основная'!#REF!," ")</f>
        <v xml:space="preserve"> </v>
      </c>
      <c r="B1852" s="19" t="str">
        <f t="array" ref="B18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52" s="19" t="str">
        <f t="array" ref="C18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52" s="19" t="str">
        <f t="array" ref="D18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53" spans="1:4" ht="18" x14ac:dyDescent="0.25">
      <c r="A1853" s="19" t="str">
        <f>IF(D1853&lt;&gt;" ",'База данных_основная'!#REF!," ")</f>
        <v xml:space="preserve"> </v>
      </c>
      <c r="B1853" s="19" t="str">
        <f t="array" ref="B18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53" s="19" t="str">
        <f t="array" ref="C18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53" s="19" t="str">
        <f t="array" ref="D18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54" spans="1:4" ht="18" x14ac:dyDescent="0.25">
      <c r="A1854" s="19" t="str">
        <f>IF(D1854&lt;&gt;" ",'База данных_основная'!#REF!," ")</f>
        <v xml:space="preserve"> </v>
      </c>
      <c r="B1854" s="19" t="str">
        <f t="array" ref="B18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54" s="19" t="str">
        <f t="array" ref="C18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54" s="19" t="str">
        <f t="array" ref="D18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55" spans="1:4" ht="18" x14ac:dyDescent="0.25">
      <c r="A1855" s="19" t="str">
        <f>IF(D1855&lt;&gt;" ",'База данных_основная'!#REF!," ")</f>
        <v xml:space="preserve"> </v>
      </c>
      <c r="B1855" s="19" t="str">
        <f t="array" ref="B18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55" s="19" t="str">
        <f t="array" ref="C18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55" s="19" t="str">
        <f t="array" ref="D18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56" spans="1:4" ht="18" x14ac:dyDescent="0.25">
      <c r="A1856" s="19" t="str">
        <f>IF(D1856&lt;&gt;" ",'База данных_основная'!#REF!," ")</f>
        <v xml:space="preserve"> </v>
      </c>
      <c r="B1856" s="19" t="str">
        <f t="array" ref="B18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56" s="19" t="str">
        <f t="array" ref="C18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56" s="19" t="str">
        <f t="array" ref="D18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57" spans="1:4" ht="18" x14ac:dyDescent="0.25">
      <c r="A1857" s="19" t="str">
        <f>IF(D1857&lt;&gt;" ",'База данных_основная'!#REF!," ")</f>
        <v xml:space="preserve"> </v>
      </c>
      <c r="B1857" s="19" t="str">
        <f t="array" ref="B18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57" s="19" t="str">
        <f t="array" ref="C18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57" s="19" t="str">
        <f t="array" ref="D18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58" spans="1:4" ht="18" x14ac:dyDescent="0.25">
      <c r="A1858" s="19" t="str">
        <f>IF(D1858&lt;&gt;" ",'База данных_основная'!#REF!," ")</f>
        <v xml:space="preserve"> </v>
      </c>
      <c r="B1858" s="19" t="str">
        <f t="array" ref="B18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58" s="19" t="str">
        <f t="array" ref="C18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58" s="19" t="str">
        <f t="array" ref="D18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59" spans="1:4" ht="18" x14ac:dyDescent="0.25">
      <c r="A1859" s="19" t="str">
        <f>IF(D1859&lt;&gt;" ",'База данных_основная'!#REF!," ")</f>
        <v xml:space="preserve"> </v>
      </c>
      <c r="B1859" s="19" t="str">
        <f t="array" ref="B18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59" s="19" t="str">
        <f t="array" ref="C18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59" s="19" t="str">
        <f t="array" ref="D18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60" spans="1:4" ht="18" x14ac:dyDescent="0.25">
      <c r="A1860" s="19" t="str">
        <f>IF(D1860&lt;&gt;" ",'База данных_основная'!#REF!," ")</f>
        <v xml:space="preserve"> </v>
      </c>
      <c r="B1860" s="19" t="str">
        <f t="array" ref="B18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60" s="19" t="str">
        <f t="array" ref="C18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60" s="19" t="str">
        <f t="array" ref="D18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61" spans="1:4" ht="18" x14ac:dyDescent="0.25">
      <c r="A1861" s="19" t="str">
        <f>IF(D1861&lt;&gt;" ",'База данных_основная'!#REF!," ")</f>
        <v xml:space="preserve"> </v>
      </c>
      <c r="B1861" s="19" t="str">
        <f t="array" ref="B18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61" s="19" t="str">
        <f t="array" ref="C18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61" s="19" t="str">
        <f t="array" ref="D18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62" spans="1:4" ht="18" x14ac:dyDescent="0.25">
      <c r="A1862" s="19" t="str">
        <f>IF(D1862&lt;&gt;" ",'База данных_основная'!#REF!," ")</f>
        <v xml:space="preserve"> </v>
      </c>
      <c r="B1862" s="19" t="str">
        <f t="array" ref="B18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62" s="19" t="str">
        <f t="array" ref="C18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62" s="19" t="str">
        <f t="array" ref="D18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63" spans="1:4" ht="18" x14ac:dyDescent="0.25">
      <c r="A1863" s="19" t="str">
        <f>IF(D1863&lt;&gt;" ",'База данных_основная'!#REF!," ")</f>
        <v xml:space="preserve"> </v>
      </c>
      <c r="B1863" s="19" t="str">
        <f t="array" ref="B18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63" s="19" t="str">
        <f t="array" ref="C18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63" s="19" t="str">
        <f t="array" ref="D18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64" spans="1:4" ht="18" x14ac:dyDescent="0.25">
      <c r="A1864" s="19" t="str">
        <f>IF(D1864&lt;&gt;" ",'База данных_основная'!#REF!," ")</f>
        <v xml:space="preserve"> </v>
      </c>
      <c r="B1864" s="19" t="str">
        <f t="array" ref="B18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64" s="19" t="str">
        <f t="array" ref="C18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64" s="19" t="str">
        <f t="array" ref="D18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65" spans="1:4" ht="18" x14ac:dyDescent="0.25">
      <c r="A1865" s="19" t="str">
        <f>IF(D1865&lt;&gt;" ",'База данных_основная'!#REF!," ")</f>
        <v xml:space="preserve"> </v>
      </c>
      <c r="B1865" s="19" t="str">
        <f t="array" ref="B18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65" s="19" t="str">
        <f t="array" ref="C18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65" s="19" t="str">
        <f t="array" ref="D18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66" spans="1:4" ht="18" x14ac:dyDescent="0.25">
      <c r="A1866" s="19" t="str">
        <f>IF(D1866&lt;&gt;" ",'База данных_основная'!#REF!," ")</f>
        <v xml:space="preserve"> </v>
      </c>
      <c r="B1866" s="19" t="str">
        <f t="array" ref="B18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66" s="19" t="str">
        <f t="array" ref="C18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66" s="19" t="str">
        <f t="array" ref="D18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67" spans="1:4" ht="18" x14ac:dyDescent="0.25">
      <c r="A1867" s="19" t="str">
        <f>IF(D1867&lt;&gt;" ",'База данных_основная'!#REF!," ")</f>
        <v xml:space="preserve"> </v>
      </c>
      <c r="B1867" s="19" t="str">
        <f t="array" ref="B18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67" s="19" t="str">
        <f t="array" ref="C18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67" s="19" t="str">
        <f t="array" ref="D18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68" spans="1:4" ht="18" x14ac:dyDescent="0.25">
      <c r="A1868" s="19" t="str">
        <f>IF(D1868&lt;&gt;" ",'База данных_основная'!#REF!," ")</f>
        <v xml:space="preserve"> </v>
      </c>
      <c r="B1868" s="19" t="str">
        <f t="array" ref="B18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68" s="19" t="str">
        <f t="array" ref="C18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68" s="19" t="str">
        <f t="array" ref="D18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69" spans="1:4" ht="18" x14ac:dyDescent="0.25">
      <c r="A1869" s="19" t="str">
        <f>IF(D1869&lt;&gt;" ",'База данных_основная'!#REF!," ")</f>
        <v xml:space="preserve"> </v>
      </c>
      <c r="B1869" s="19" t="str">
        <f t="array" ref="B18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69" s="19" t="str">
        <f t="array" ref="C18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69" s="19" t="str">
        <f t="array" ref="D18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70" spans="1:4" ht="18" x14ac:dyDescent="0.25">
      <c r="A1870" s="19" t="str">
        <f>IF(D1870&lt;&gt;" ",'База данных_основная'!#REF!," ")</f>
        <v xml:space="preserve"> </v>
      </c>
      <c r="B1870" s="19" t="str">
        <f t="array" ref="B18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70" s="19" t="str">
        <f t="array" ref="C18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70" s="19" t="str">
        <f t="array" ref="D18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71" spans="1:4" ht="18" x14ac:dyDescent="0.25">
      <c r="A1871" s="19" t="str">
        <f>IF(D1871&lt;&gt;" ",'База данных_основная'!#REF!," ")</f>
        <v xml:space="preserve"> </v>
      </c>
      <c r="B1871" s="19" t="str">
        <f t="array" ref="B18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71" s="19" t="str">
        <f t="array" ref="C18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71" s="19" t="str">
        <f t="array" ref="D18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72" spans="1:4" ht="18" x14ac:dyDescent="0.25">
      <c r="A1872" s="19" t="str">
        <f>IF(D1872&lt;&gt;" ",'База данных_основная'!#REF!," ")</f>
        <v xml:space="preserve"> </v>
      </c>
      <c r="B1872" s="19" t="str">
        <f t="array" ref="B18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72" s="19" t="str">
        <f t="array" ref="C18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72" s="19" t="str">
        <f t="array" ref="D18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73" spans="1:4" ht="18" x14ac:dyDescent="0.25">
      <c r="A1873" s="19" t="str">
        <f>IF(D1873&lt;&gt;" ",'База данных_основная'!#REF!," ")</f>
        <v xml:space="preserve"> </v>
      </c>
      <c r="B1873" s="19" t="str">
        <f t="array" ref="B18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73" s="19" t="str">
        <f t="array" ref="C18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73" s="19" t="str">
        <f t="array" ref="D18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74" spans="1:4" ht="18" x14ac:dyDescent="0.25">
      <c r="A1874" s="19" t="str">
        <f>IF(D1874&lt;&gt;" ",'База данных_основная'!#REF!," ")</f>
        <v xml:space="preserve"> </v>
      </c>
      <c r="B1874" s="19" t="str">
        <f t="array" ref="B18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74" s="19" t="str">
        <f t="array" ref="C18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74" s="19" t="str">
        <f t="array" ref="D18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75" spans="1:4" ht="18" x14ac:dyDescent="0.25">
      <c r="A1875" s="19" t="str">
        <f>IF(D1875&lt;&gt;" ",'База данных_основная'!#REF!," ")</f>
        <v xml:space="preserve"> </v>
      </c>
      <c r="B1875" s="19" t="str">
        <f t="array" ref="B18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75" s="19" t="str">
        <f t="array" ref="C18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75" s="19" t="str">
        <f t="array" ref="D18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76" spans="1:4" ht="18" x14ac:dyDescent="0.25">
      <c r="A1876" s="19" t="str">
        <f>IF(D1876&lt;&gt;" ",'База данных_основная'!#REF!," ")</f>
        <v xml:space="preserve"> </v>
      </c>
      <c r="B1876" s="19" t="str">
        <f t="array" ref="B18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76" s="19" t="str">
        <f t="array" ref="C18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76" s="19" t="str">
        <f t="array" ref="D18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77" spans="1:4" ht="18" x14ac:dyDescent="0.25">
      <c r="A1877" s="19" t="str">
        <f>IF(D1877&lt;&gt;" ",'База данных_основная'!#REF!," ")</f>
        <v xml:space="preserve"> </v>
      </c>
      <c r="B1877" s="19" t="str">
        <f t="array" ref="B18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77" s="19" t="str">
        <f t="array" ref="C18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77" s="19" t="str">
        <f t="array" ref="D18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78" spans="1:4" ht="18" x14ac:dyDescent="0.25">
      <c r="A1878" s="19" t="str">
        <f>IF(D1878&lt;&gt;" ",'База данных_основная'!#REF!," ")</f>
        <v xml:space="preserve"> </v>
      </c>
      <c r="B1878" s="19" t="str">
        <f t="array" ref="B18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78" s="19" t="str">
        <f t="array" ref="C18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78" s="19" t="str">
        <f t="array" ref="D18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79" spans="1:4" ht="18" x14ac:dyDescent="0.25">
      <c r="A1879" s="19" t="str">
        <f>IF(D1879&lt;&gt;" ",'База данных_основная'!#REF!," ")</f>
        <v xml:space="preserve"> </v>
      </c>
      <c r="B1879" s="19" t="str">
        <f t="array" ref="B18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79" s="19" t="str">
        <f t="array" ref="C18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79" s="19" t="str">
        <f t="array" ref="D18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80" spans="1:4" ht="18" x14ac:dyDescent="0.25">
      <c r="A1880" s="19" t="str">
        <f>IF(D1880&lt;&gt;" ",'База данных_основная'!#REF!," ")</f>
        <v xml:space="preserve"> </v>
      </c>
      <c r="B1880" s="19" t="str">
        <f t="array" ref="B18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80" s="19" t="str">
        <f t="array" ref="C18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80" s="19" t="str">
        <f t="array" ref="D18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81" spans="1:4" ht="18" x14ac:dyDescent="0.25">
      <c r="A1881" s="19" t="str">
        <f>IF(D1881&lt;&gt;" ",'База данных_основная'!#REF!," ")</f>
        <v xml:space="preserve"> </v>
      </c>
      <c r="B1881" s="19" t="str">
        <f t="array" ref="B18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81" s="19" t="str">
        <f t="array" ref="C18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81" s="19" t="str">
        <f t="array" ref="D18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82" spans="1:4" ht="18" x14ac:dyDescent="0.25">
      <c r="A1882" s="19" t="str">
        <f>IF(D1882&lt;&gt;" ",'База данных_основная'!#REF!," ")</f>
        <v xml:space="preserve"> </v>
      </c>
      <c r="B1882" s="19" t="str">
        <f t="array" ref="B18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82" s="19" t="str">
        <f t="array" ref="C18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82" s="19" t="str">
        <f t="array" ref="D18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83" spans="1:4" ht="18" x14ac:dyDescent="0.25">
      <c r="A1883" s="19" t="str">
        <f>IF(D1883&lt;&gt;" ",'База данных_основная'!#REF!," ")</f>
        <v xml:space="preserve"> </v>
      </c>
      <c r="B1883" s="19" t="str">
        <f t="array" ref="B18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83" s="19" t="str">
        <f t="array" ref="C18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83" s="19" t="str">
        <f t="array" ref="D18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84" spans="1:4" ht="18" x14ac:dyDescent="0.25">
      <c r="A1884" s="19" t="str">
        <f>IF(D1884&lt;&gt;" ",'База данных_основная'!#REF!," ")</f>
        <v xml:space="preserve"> </v>
      </c>
      <c r="B1884" s="19" t="str">
        <f t="array" ref="B18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84" s="19" t="str">
        <f t="array" ref="C18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84" s="19" t="str">
        <f t="array" ref="D18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85" spans="1:4" ht="18" x14ac:dyDescent="0.25">
      <c r="A1885" s="19" t="str">
        <f>IF(D1885&lt;&gt;" ",'База данных_основная'!#REF!," ")</f>
        <v xml:space="preserve"> </v>
      </c>
      <c r="B1885" s="19" t="str">
        <f t="array" ref="B18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85" s="19" t="str">
        <f t="array" ref="C18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85" s="19" t="str">
        <f t="array" ref="D18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86" spans="1:4" ht="18" x14ac:dyDescent="0.25">
      <c r="A1886" s="19" t="str">
        <f>IF(D1886&lt;&gt;" ",'База данных_основная'!#REF!," ")</f>
        <v xml:space="preserve"> </v>
      </c>
      <c r="B1886" s="19" t="str">
        <f t="array" ref="B18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86" s="19" t="str">
        <f t="array" ref="C18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86" s="19" t="str">
        <f t="array" ref="D18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87" spans="1:4" ht="18" x14ac:dyDescent="0.25">
      <c r="A1887" s="19" t="str">
        <f>IF(D1887&lt;&gt;" ",'База данных_основная'!#REF!," ")</f>
        <v xml:space="preserve"> </v>
      </c>
      <c r="B1887" s="19" t="str">
        <f t="array" ref="B18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87" s="19" t="str">
        <f t="array" ref="C18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87" s="19" t="str">
        <f t="array" ref="D18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88" spans="1:4" ht="18" x14ac:dyDescent="0.25">
      <c r="A1888" s="19" t="str">
        <f>IF(D1888&lt;&gt;" ",'База данных_основная'!#REF!," ")</f>
        <v xml:space="preserve"> </v>
      </c>
      <c r="B1888" s="19" t="str">
        <f t="array" ref="B18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88" s="19" t="str">
        <f t="array" ref="C18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88" s="19" t="str">
        <f t="array" ref="D18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89" spans="1:4" ht="18" x14ac:dyDescent="0.25">
      <c r="A1889" s="19" t="str">
        <f>IF(D1889&lt;&gt;" ",'База данных_основная'!#REF!," ")</f>
        <v xml:space="preserve"> </v>
      </c>
      <c r="B1889" s="19" t="str">
        <f t="array" ref="B18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89" s="19" t="str">
        <f t="array" ref="C18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89" s="19" t="str">
        <f t="array" ref="D18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90" spans="1:4" ht="18" x14ac:dyDescent="0.25">
      <c r="A1890" s="19" t="str">
        <f>IF(D1890&lt;&gt;" ",'База данных_основная'!#REF!," ")</f>
        <v xml:space="preserve"> </v>
      </c>
      <c r="B1890" s="19" t="str">
        <f t="array" ref="B18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90" s="19" t="str">
        <f t="array" ref="C18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90" s="19" t="str">
        <f t="array" ref="D18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91" spans="1:4" ht="18" x14ac:dyDescent="0.25">
      <c r="A1891" s="19" t="str">
        <f>IF(D1891&lt;&gt;" ",'База данных_основная'!#REF!," ")</f>
        <v xml:space="preserve"> </v>
      </c>
      <c r="B1891" s="19" t="str">
        <f t="array" ref="B18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91" s="19" t="str">
        <f t="array" ref="C18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91" s="19" t="str">
        <f t="array" ref="D18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92" spans="1:4" ht="18" x14ac:dyDescent="0.25">
      <c r="A1892" s="19" t="str">
        <f>IF(D1892&lt;&gt;" ",'База данных_основная'!#REF!," ")</f>
        <v xml:space="preserve"> </v>
      </c>
      <c r="B1892" s="19" t="str">
        <f t="array" ref="B18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92" s="19" t="str">
        <f t="array" ref="C18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92" s="19" t="str">
        <f t="array" ref="D18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93" spans="1:4" ht="18" x14ac:dyDescent="0.25">
      <c r="A1893" s="19" t="str">
        <f>IF(D1893&lt;&gt;" ",'База данных_основная'!#REF!," ")</f>
        <v xml:space="preserve"> </v>
      </c>
      <c r="B1893" s="19" t="str">
        <f t="array" ref="B18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93" s="19" t="str">
        <f t="array" ref="C18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93" s="19" t="str">
        <f t="array" ref="D18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94" spans="1:4" ht="18" x14ac:dyDescent="0.25">
      <c r="A1894" s="19" t="str">
        <f>IF(D1894&lt;&gt;" ",'База данных_основная'!#REF!," ")</f>
        <v xml:space="preserve"> </v>
      </c>
      <c r="B1894" s="19" t="str">
        <f t="array" ref="B18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94" s="19" t="str">
        <f t="array" ref="C18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94" s="19" t="str">
        <f t="array" ref="D18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95" spans="1:4" ht="18" x14ac:dyDescent="0.25">
      <c r="A1895" s="19" t="str">
        <f>IF(D1895&lt;&gt;" ",'База данных_основная'!#REF!," ")</f>
        <v xml:space="preserve"> </v>
      </c>
      <c r="B1895" s="19" t="str">
        <f t="array" ref="B18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95" s="19" t="str">
        <f t="array" ref="C18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95" s="19" t="str">
        <f t="array" ref="D18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96" spans="1:4" ht="18" x14ac:dyDescent="0.25">
      <c r="A1896" s="19" t="str">
        <f>IF(D1896&lt;&gt;" ",'База данных_основная'!#REF!," ")</f>
        <v xml:space="preserve"> </v>
      </c>
      <c r="B1896" s="19" t="str">
        <f t="array" ref="B18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96" s="19" t="str">
        <f t="array" ref="C18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96" s="19" t="str">
        <f t="array" ref="D18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97" spans="1:4" ht="18" x14ac:dyDescent="0.25">
      <c r="A1897" s="19" t="str">
        <f>IF(D1897&lt;&gt;" ",'База данных_основная'!#REF!," ")</f>
        <v xml:space="preserve"> </v>
      </c>
      <c r="B1897" s="19" t="str">
        <f t="array" ref="B18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97" s="19" t="str">
        <f t="array" ref="C18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97" s="19" t="str">
        <f t="array" ref="D18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98" spans="1:4" ht="18" x14ac:dyDescent="0.25">
      <c r="A1898" s="19" t="str">
        <f>IF(D1898&lt;&gt;" ",'База данных_основная'!#REF!," ")</f>
        <v xml:space="preserve"> </v>
      </c>
      <c r="B1898" s="19" t="str">
        <f t="array" ref="B18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98" s="19" t="str">
        <f t="array" ref="C18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98" s="19" t="str">
        <f t="array" ref="D18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899" spans="1:4" ht="18" x14ac:dyDescent="0.25">
      <c r="A1899" s="19" t="str">
        <f>IF(D1899&lt;&gt;" ",'База данных_основная'!#REF!," ")</f>
        <v xml:space="preserve"> </v>
      </c>
      <c r="B1899" s="19" t="str">
        <f t="array" ref="B18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899" s="19" t="str">
        <f t="array" ref="C18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899" s="19" t="str">
        <f t="array" ref="D18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00" spans="1:4" ht="18" x14ac:dyDescent="0.25">
      <c r="A1900" s="19" t="str">
        <f>IF(D1900&lt;&gt;" ",'База данных_основная'!#REF!," ")</f>
        <v xml:space="preserve"> </v>
      </c>
      <c r="B1900" s="19" t="str">
        <f t="array" ref="B19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00" s="19" t="str">
        <f t="array" ref="C19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00" s="19" t="str">
        <f t="array" ref="D19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01" spans="1:4" ht="18" x14ac:dyDescent="0.25">
      <c r="A1901" s="19" t="str">
        <f>IF(D1901&lt;&gt;" ",'База данных_основная'!#REF!," ")</f>
        <v xml:space="preserve"> </v>
      </c>
      <c r="B1901" s="19" t="str">
        <f t="array" ref="B19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01" s="19" t="str">
        <f t="array" ref="C19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01" s="19" t="str">
        <f t="array" ref="D19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02" spans="1:4" ht="18" x14ac:dyDescent="0.25">
      <c r="A1902" s="19" t="str">
        <f>IF(D1902&lt;&gt;" ",'База данных_основная'!#REF!," ")</f>
        <v xml:space="preserve"> </v>
      </c>
      <c r="B1902" s="19" t="str">
        <f t="array" ref="B19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02" s="19" t="str">
        <f t="array" ref="C19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02" s="19" t="str">
        <f t="array" ref="D19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03" spans="1:4" ht="18" x14ac:dyDescent="0.25">
      <c r="A1903" s="19" t="str">
        <f>IF(D1903&lt;&gt;" ",'База данных_основная'!#REF!," ")</f>
        <v xml:space="preserve"> </v>
      </c>
      <c r="B1903" s="19" t="str">
        <f t="array" ref="B19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03" s="19" t="str">
        <f t="array" ref="C19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03" s="19" t="str">
        <f t="array" ref="D19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04" spans="1:4" ht="18" x14ac:dyDescent="0.25">
      <c r="A1904" s="19" t="str">
        <f>IF(D1904&lt;&gt;" ",'База данных_основная'!#REF!," ")</f>
        <v xml:space="preserve"> </v>
      </c>
      <c r="B1904" s="19" t="str">
        <f t="array" ref="B19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04" s="19" t="str">
        <f t="array" ref="C19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04" s="19" t="str">
        <f t="array" ref="D19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05" spans="1:4" ht="18" x14ac:dyDescent="0.25">
      <c r="A1905" s="19" t="str">
        <f>IF(D1905&lt;&gt;" ",'База данных_основная'!#REF!," ")</f>
        <v xml:space="preserve"> </v>
      </c>
      <c r="B1905" s="19" t="str">
        <f t="array" ref="B19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05" s="19" t="str">
        <f t="array" ref="C19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05" s="19" t="str">
        <f t="array" ref="D19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06" spans="1:4" ht="18" x14ac:dyDescent="0.25">
      <c r="A1906" s="19" t="str">
        <f>IF(D1906&lt;&gt;" ",'База данных_основная'!#REF!," ")</f>
        <v xml:space="preserve"> </v>
      </c>
      <c r="B1906" s="19" t="str">
        <f t="array" ref="B19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06" s="19" t="str">
        <f t="array" ref="C19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06" s="19" t="str">
        <f t="array" ref="D19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07" spans="1:4" ht="18" x14ac:dyDescent="0.25">
      <c r="A1907" s="19" t="str">
        <f>IF(D1907&lt;&gt;" ",'База данных_основная'!#REF!," ")</f>
        <v xml:space="preserve"> </v>
      </c>
      <c r="B1907" s="19" t="str">
        <f t="array" ref="B19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07" s="19" t="str">
        <f t="array" ref="C19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07" s="19" t="str">
        <f t="array" ref="D19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08" spans="1:4" ht="18" x14ac:dyDescent="0.25">
      <c r="A1908" s="19" t="str">
        <f>IF(D1908&lt;&gt;" ",'База данных_основная'!#REF!," ")</f>
        <v xml:space="preserve"> </v>
      </c>
      <c r="B1908" s="19" t="str">
        <f t="array" ref="B19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08" s="19" t="str">
        <f t="array" ref="C19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08" s="19" t="str">
        <f t="array" ref="D19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09" spans="1:4" ht="18" x14ac:dyDescent="0.25">
      <c r="A1909" s="19" t="str">
        <f>IF(D1909&lt;&gt;" ",'База данных_основная'!#REF!," ")</f>
        <v xml:space="preserve"> </v>
      </c>
      <c r="B1909" s="19" t="str">
        <f t="array" ref="B19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09" s="19" t="str">
        <f t="array" ref="C19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09" s="19" t="str">
        <f t="array" ref="D19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10" spans="1:4" ht="18" x14ac:dyDescent="0.25">
      <c r="A1910" s="19" t="str">
        <f>IF(D1910&lt;&gt;" ",'База данных_основная'!#REF!," ")</f>
        <v xml:space="preserve"> </v>
      </c>
      <c r="B1910" s="19" t="str">
        <f t="array" ref="B19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10" s="19" t="str">
        <f t="array" ref="C19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10" s="19" t="str">
        <f t="array" ref="D19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11" spans="1:4" ht="18" x14ac:dyDescent="0.25">
      <c r="A1911" s="19" t="str">
        <f>IF(D1911&lt;&gt;" ",'База данных_основная'!#REF!," ")</f>
        <v xml:space="preserve"> </v>
      </c>
      <c r="B1911" s="19" t="str">
        <f t="array" ref="B19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11" s="19" t="str">
        <f t="array" ref="C19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11" s="19" t="str">
        <f t="array" ref="D19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12" spans="1:4" ht="18" x14ac:dyDescent="0.25">
      <c r="A1912" s="19" t="str">
        <f>IF(D1912&lt;&gt;" ",'База данных_основная'!#REF!," ")</f>
        <v xml:space="preserve"> </v>
      </c>
      <c r="B1912" s="19" t="str">
        <f t="array" ref="B19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12" s="19" t="str">
        <f t="array" ref="C19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12" s="19" t="str">
        <f t="array" ref="D191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13" spans="1:4" ht="18" x14ac:dyDescent="0.25">
      <c r="A1913" s="19" t="str">
        <f>IF(D1913&lt;&gt;" ",'База данных_основная'!#REF!," ")</f>
        <v xml:space="preserve"> </v>
      </c>
      <c r="B1913" s="19" t="str">
        <f t="array" ref="B19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13" s="19" t="str">
        <f t="array" ref="C19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13" s="19" t="str">
        <f t="array" ref="D191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14" spans="1:4" ht="18" x14ac:dyDescent="0.25">
      <c r="A1914" s="19" t="str">
        <f>IF(D1914&lt;&gt;" ",'База данных_основная'!#REF!," ")</f>
        <v xml:space="preserve"> </v>
      </c>
      <c r="B1914" s="19" t="str">
        <f t="array" ref="B19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14" s="19" t="str">
        <f t="array" ref="C19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14" s="19" t="str">
        <f t="array" ref="D191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15" spans="1:4" ht="18" x14ac:dyDescent="0.25">
      <c r="A1915" s="19" t="str">
        <f>IF(D1915&lt;&gt;" ",'База данных_основная'!#REF!," ")</f>
        <v xml:space="preserve"> </v>
      </c>
      <c r="B1915" s="19" t="str">
        <f t="array" ref="B19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15" s="19" t="str">
        <f t="array" ref="C19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15" s="19" t="str">
        <f t="array" ref="D191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16" spans="1:4" ht="18" x14ac:dyDescent="0.25">
      <c r="A1916" s="19" t="str">
        <f>IF(D1916&lt;&gt;" ",'База данных_основная'!#REF!," ")</f>
        <v xml:space="preserve"> </v>
      </c>
      <c r="B1916" s="19" t="str">
        <f t="array" ref="B19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16" s="19" t="str">
        <f t="array" ref="C19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16" s="19" t="str">
        <f t="array" ref="D191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17" spans="1:4" ht="18" x14ac:dyDescent="0.25">
      <c r="A1917" s="19" t="str">
        <f>IF(D1917&lt;&gt;" ",'База данных_основная'!#REF!," ")</f>
        <v xml:space="preserve"> </v>
      </c>
      <c r="B1917" s="19" t="str">
        <f t="array" ref="B19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17" s="19" t="str">
        <f t="array" ref="C19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17" s="19" t="str">
        <f t="array" ref="D191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18" spans="1:4" ht="18" x14ac:dyDescent="0.25">
      <c r="A1918" s="19" t="str">
        <f>IF(D1918&lt;&gt;" ",'База данных_основная'!#REF!," ")</f>
        <v xml:space="preserve"> </v>
      </c>
      <c r="B1918" s="19" t="str">
        <f t="array" ref="B19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18" s="19" t="str">
        <f t="array" ref="C19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18" s="19" t="str">
        <f t="array" ref="D191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19" spans="1:4" ht="18" x14ac:dyDescent="0.25">
      <c r="A1919" s="19" t="str">
        <f>IF(D1919&lt;&gt;" ",'База данных_основная'!#REF!," ")</f>
        <v xml:space="preserve"> </v>
      </c>
      <c r="B1919" s="19" t="str">
        <f t="array" ref="B19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19" s="19" t="str">
        <f t="array" ref="C19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19" s="19" t="str">
        <f t="array" ref="D191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20" spans="1:4" ht="18" x14ac:dyDescent="0.25">
      <c r="A1920" s="19" t="str">
        <f>IF(D1920&lt;&gt;" ",'База данных_основная'!#REF!," ")</f>
        <v xml:space="preserve"> </v>
      </c>
      <c r="B1920" s="19" t="str">
        <f t="array" ref="B19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20" s="19" t="str">
        <f t="array" ref="C19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20" s="19" t="str">
        <f t="array" ref="D192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21" spans="1:4" ht="18" x14ac:dyDescent="0.25">
      <c r="A1921" s="19" t="str">
        <f>IF(D1921&lt;&gt;" ",'База данных_основная'!#REF!," ")</f>
        <v xml:space="preserve"> </v>
      </c>
      <c r="B1921" s="19" t="str">
        <f t="array" ref="B19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21" s="19" t="str">
        <f t="array" ref="C19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21" s="19" t="str">
        <f t="array" ref="D192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22" spans="1:4" ht="18" x14ac:dyDescent="0.25">
      <c r="A1922" s="19" t="str">
        <f>IF(D1922&lt;&gt;" ",'База данных_основная'!#REF!," ")</f>
        <v xml:space="preserve"> </v>
      </c>
      <c r="B1922" s="19" t="str">
        <f t="array" ref="B19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22" s="19" t="str">
        <f t="array" ref="C19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22" s="19" t="str">
        <f t="array" ref="D192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23" spans="1:4" ht="18" x14ac:dyDescent="0.25">
      <c r="A1923" s="19" t="str">
        <f>IF(D1923&lt;&gt;" ",'База данных_основная'!#REF!," ")</f>
        <v xml:space="preserve"> </v>
      </c>
      <c r="B1923" s="19" t="str">
        <f t="array" ref="B19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23" s="19" t="str">
        <f t="array" ref="C19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23" s="19" t="str">
        <f t="array" ref="D192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24" spans="1:4" ht="18" x14ac:dyDescent="0.25">
      <c r="A1924" s="19" t="str">
        <f>IF(D1924&lt;&gt;" ",'База данных_основная'!#REF!," ")</f>
        <v xml:space="preserve"> </v>
      </c>
      <c r="B1924" s="19" t="str">
        <f t="array" ref="B19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24" s="19" t="str">
        <f t="array" ref="C19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24" s="19" t="str">
        <f t="array" ref="D192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25" spans="1:4" ht="18" x14ac:dyDescent="0.25">
      <c r="A1925" s="19" t="str">
        <f>IF(D1925&lt;&gt;" ",'База данных_основная'!#REF!," ")</f>
        <v xml:space="preserve"> </v>
      </c>
      <c r="B1925" s="19" t="str">
        <f t="array" ref="B19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25" s="19" t="str">
        <f t="array" ref="C19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25" s="19" t="str">
        <f t="array" ref="D192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26" spans="1:4" ht="18" x14ac:dyDescent="0.25">
      <c r="A1926" s="19" t="str">
        <f>IF(D1926&lt;&gt;" ",'База данных_основная'!#REF!," ")</f>
        <v xml:space="preserve"> </v>
      </c>
      <c r="B1926" s="19" t="str">
        <f t="array" ref="B19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26" s="19" t="str">
        <f t="array" ref="C19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26" s="19" t="str">
        <f t="array" ref="D192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27" spans="1:4" ht="18" x14ac:dyDescent="0.25">
      <c r="A1927" s="19" t="str">
        <f>IF(D1927&lt;&gt;" ",'База данных_основная'!#REF!," ")</f>
        <v xml:space="preserve"> </v>
      </c>
      <c r="B1927" s="19" t="str">
        <f t="array" ref="B19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27" s="19" t="str">
        <f t="array" ref="C19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27" s="19" t="str">
        <f t="array" ref="D192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28" spans="1:4" ht="18" x14ac:dyDescent="0.25">
      <c r="A1928" s="19" t="str">
        <f>IF(D1928&lt;&gt;" ",'База данных_основная'!#REF!," ")</f>
        <v xml:space="preserve"> </v>
      </c>
      <c r="B1928" s="19" t="str">
        <f t="array" ref="B19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28" s="19" t="str">
        <f t="array" ref="C19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28" s="19" t="str">
        <f t="array" ref="D192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29" spans="1:4" ht="18" x14ac:dyDescent="0.25">
      <c r="A1929" s="19" t="str">
        <f>IF(D1929&lt;&gt;" ",'База данных_основная'!#REF!," ")</f>
        <v xml:space="preserve"> </v>
      </c>
      <c r="B1929" s="19" t="str">
        <f t="array" ref="B19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29" s="19" t="str">
        <f t="array" ref="C19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29" s="19" t="str">
        <f t="array" ref="D192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30" spans="1:4" ht="18" x14ac:dyDescent="0.25">
      <c r="A1930" s="19" t="str">
        <f>IF(D1930&lt;&gt;" ",'База данных_основная'!#REF!," ")</f>
        <v xml:space="preserve"> </v>
      </c>
      <c r="B1930" s="19" t="str">
        <f t="array" ref="B19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30" s="19" t="str">
        <f t="array" ref="C19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30" s="19" t="str">
        <f t="array" ref="D193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31" spans="1:4" ht="18" x14ac:dyDescent="0.25">
      <c r="A1931" s="19" t="str">
        <f>IF(D1931&lt;&gt;" ",'База данных_основная'!#REF!," ")</f>
        <v xml:space="preserve"> </v>
      </c>
      <c r="B1931" s="19" t="str">
        <f t="array" ref="B19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31" s="19" t="str">
        <f t="array" ref="C19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31" s="19" t="str">
        <f t="array" ref="D193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32" spans="1:4" ht="18" x14ac:dyDescent="0.25">
      <c r="A1932" s="19" t="str">
        <f>IF(D1932&lt;&gt;" ",'База данных_основная'!#REF!," ")</f>
        <v xml:space="preserve"> </v>
      </c>
      <c r="B1932" s="19" t="str">
        <f t="array" ref="B19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32" s="19" t="str">
        <f t="array" ref="C19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32" s="19" t="str">
        <f t="array" ref="D193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33" spans="1:4" ht="18" x14ac:dyDescent="0.25">
      <c r="A1933" s="19" t="str">
        <f>IF(D1933&lt;&gt;" ",'База данных_основная'!#REF!," ")</f>
        <v xml:space="preserve"> </v>
      </c>
      <c r="B1933" s="19" t="str">
        <f t="array" ref="B19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33" s="19" t="str">
        <f t="array" ref="C19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33" s="19" t="str">
        <f t="array" ref="D193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34" spans="1:4" ht="18" x14ac:dyDescent="0.25">
      <c r="A1934" s="19" t="str">
        <f>IF(D1934&lt;&gt;" ",'База данных_основная'!#REF!," ")</f>
        <v xml:space="preserve"> </v>
      </c>
      <c r="B1934" s="19" t="str">
        <f t="array" ref="B19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34" s="19" t="str">
        <f t="array" ref="C19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34" s="19" t="str">
        <f t="array" ref="D193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35" spans="1:4" ht="18" x14ac:dyDescent="0.25">
      <c r="A1935" s="19" t="str">
        <f>IF(D1935&lt;&gt;" ",'База данных_основная'!#REF!," ")</f>
        <v xml:space="preserve"> </v>
      </c>
      <c r="B1935" s="19" t="str">
        <f t="array" ref="B19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35" s="19" t="str">
        <f t="array" ref="C19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35" s="19" t="str">
        <f t="array" ref="D193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36" spans="1:4" ht="18" x14ac:dyDescent="0.25">
      <c r="A1936" s="19" t="str">
        <f>IF(D1936&lt;&gt;" ",'База данных_основная'!#REF!," ")</f>
        <v xml:space="preserve"> </v>
      </c>
      <c r="B1936" s="19" t="str">
        <f t="array" ref="B19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36" s="19" t="str">
        <f t="array" ref="C19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36" s="19" t="str">
        <f t="array" ref="D193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37" spans="1:4" ht="18" x14ac:dyDescent="0.25">
      <c r="A1937" s="19" t="str">
        <f>IF(D1937&lt;&gt;" ",'База данных_основная'!#REF!," ")</f>
        <v xml:space="preserve"> </v>
      </c>
      <c r="B1937" s="19" t="str">
        <f t="array" ref="B19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37" s="19" t="str">
        <f t="array" ref="C19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37" s="19" t="str">
        <f t="array" ref="D193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38" spans="1:4" ht="18" x14ac:dyDescent="0.25">
      <c r="A1938" s="19" t="str">
        <f>IF(D1938&lt;&gt;" ",'База данных_основная'!#REF!," ")</f>
        <v xml:space="preserve"> </v>
      </c>
      <c r="B1938" s="19" t="str">
        <f t="array" ref="B19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38" s="19" t="str">
        <f t="array" ref="C19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38" s="19" t="str">
        <f t="array" ref="D193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39" spans="1:4" ht="18" x14ac:dyDescent="0.25">
      <c r="A1939" s="19" t="str">
        <f>IF(D1939&lt;&gt;" ",'База данных_основная'!#REF!," ")</f>
        <v xml:space="preserve"> </v>
      </c>
      <c r="B1939" s="19" t="str">
        <f t="array" ref="B19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39" s="19" t="str">
        <f t="array" ref="C19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39" s="19" t="str">
        <f t="array" ref="D193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40" spans="1:4" ht="18" x14ac:dyDescent="0.25">
      <c r="A1940" s="19" t="str">
        <f>IF(D1940&lt;&gt;" ",'База данных_основная'!#REF!," ")</f>
        <v xml:space="preserve"> </v>
      </c>
      <c r="B1940" s="19" t="str">
        <f t="array" ref="B19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40" s="19" t="str">
        <f t="array" ref="C19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40" s="19" t="str">
        <f t="array" ref="D194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41" spans="1:4" ht="18" x14ac:dyDescent="0.25">
      <c r="A1941" s="19" t="str">
        <f>IF(D1941&lt;&gt;" ",'База данных_основная'!#REF!," ")</f>
        <v xml:space="preserve"> </v>
      </c>
      <c r="B1941" s="19" t="str">
        <f t="array" ref="B19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41" s="19" t="str">
        <f t="array" ref="C19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41" s="19" t="str">
        <f t="array" ref="D194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42" spans="1:4" ht="18" x14ac:dyDescent="0.25">
      <c r="A1942" s="19" t="str">
        <f>IF(D1942&lt;&gt;" ",'База данных_основная'!#REF!," ")</f>
        <v xml:space="preserve"> </v>
      </c>
      <c r="B1942" s="19" t="str">
        <f t="array" ref="B19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42" s="19" t="str">
        <f t="array" ref="C19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42" s="19" t="str">
        <f t="array" ref="D194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43" spans="1:4" ht="18" x14ac:dyDescent="0.25">
      <c r="A1943" s="19" t="str">
        <f>IF(D1943&lt;&gt;" ",'База данных_основная'!#REF!," ")</f>
        <v xml:space="preserve"> </v>
      </c>
      <c r="B1943" s="19" t="str">
        <f t="array" ref="B19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43" s="19" t="str">
        <f t="array" ref="C19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43" s="19" t="str">
        <f t="array" ref="D194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44" spans="1:4" ht="18" x14ac:dyDescent="0.25">
      <c r="A1944" s="19" t="str">
        <f>IF(D1944&lt;&gt;" ",'База данных_основная'!#REF!," ")</f>
        <v xml:space="preserve"> </v>
      </c>
      <c r="B1944" s="19" t="str">
        <f t="array" ref="B19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44" s="19" t="str">
        <f t="array" ref="C19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44" s="19" t="str">
        <f t="array" ref="D194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45" spans="1:4" ht="18" x14ac:dyDescent="0.25">
      <c r="A1945" s="19" t="str">
        <f>IF(D1945&lt;&gt;" ",'База данных_основная'!#REF!," ")</f>
        <v xml:space="preserve"> </v>
      </c>
      <c r="B1945" s="19" t="str">
        <f t="array" ref="B19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45" s="19" t="str">
        <f t="array" ref="C19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45" s="19" t="str">
        <f t="array" ref="D194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46" spans="1:4" ht="18" x14ac:dyDescent="0.25">
      <c r="A1946" s="19" t="str">
        <f>IF(D1946&lt;&gt;" ",'База данных_основная'!#REF!," ")</f>
        <v xml:space="preserve"> </v>
      </c>
      <c r="B1946" s="19" t="str">
        <f t="array" ref="B19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46" s="19" t="str">
        <f t="array" ref="C19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46" s="19" t="str">
        <f t="array" ref="D194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47" spans="1:4" ht="18" x14ac:dyDescent="0.25">
      <c r="A1947" s="19" t="str">
        <f>IF(D1947&lt;&gt;" ",'База данных_основная'!#REF!," ")</f>
        <v xml:space="preserve"> </v>
      </c>
      <c r="B1947" s="19" t="str">
        <f t="array" ref="B19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47" s="19" t="str">
        <f t="array" ref="C19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47" s="19" t="str">
        <f t="array" ref="D194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48" spans="1:4" ht="18" x14ac:dyDescent="0.25">
      <c r="A1948" s="19" t="str">
        <f>IF(D1948&lt;&gt;" ",'База данных_основная'!#REF!," ")</f>
        <v xml:space="preserve"> </v>
      </c>
      <c r="B1948" s="19" t="str">
        <f t="array" ref="B19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48" s="19" t="str">
        <f t="array" ref="C19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48" s="19" t="str">
        <f t="array" ref="D194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49" spans="1:4" ht="18" x14ac:dyDescent="0.25">
      <c r="A1949" s="19" t="str">
        <f>IF(D1949&lt;&gt;" ",'База данных_основная'!#REF!," ")</f>
        <v xml:space="preserve"> </v>
      </c>
      <c r="B1949" s="19" t="str">
        <f t="array" ref="B19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49" s="19" t="str">
        <f t="array" ref="C19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49" s="19" t="str">
        <f t="array" ref="D194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50" spans="1:4" ht="18" x14ac:dyDescent="0.25">
      <c r="A1950" s="19" t="str">
        <f>IF(D1950&lt;&gt;" ",'База данных_основная'!#REF!," ")</f>
        <v xml:space="preserve"> </v>
      </c>
      <c r="B1950" s="19" t="str">
        <f t="array" ref="B19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50" s="19" t="str">
        <f t="array" ref="C19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50" s="19" t="str">
        <f t="array" ref="D195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51" spans="1:4" ht="18" x14ac:dyDescent="0.25">
      <c r="A1951" s="19" t="str">
        <f>IF(D1951&lt;&gt;" ",'База данных_основная'!#REF!," ")</f>
        <v xml:space="preserve"> </v>
      </c>
      <c r="B1951" s="19" t="str">
        <f t="array" ref="B19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51" s="19" t="str">
        <f t="array" ref="C19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51" s="19" t="str">
        <f t="array" ref="D195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52" spans="1:4" ht="18" x14ac:dyDescent="0.25">
      <c r="A1952" s="19" t="str">
        <f>IF(D1952&lt;&gt;" ",'База данных_основная'!#REF!," ")</f>
        <v xml:space="preserve"> </v>
      </c>
      <c r="B1952" s="19" t="str">
        <f t="array" ref="B19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52" s="19" t="str">
        <f t="array" ref="C19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52" s="19" t="str">
        <f t="array" ref="D195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53" spans="1:4" ht="18" x14ac:dyDescent="0.25">
      <c r="A1953" s="19" t="str">
        <f>IF(D1953&lt;&gt;" ",'База данных_основная'!#REF!," ")</f>
        <v xml:space="preserve"> </v>
      </c>
      <c r="B1953" s="19" t="str">
        <f t="array" ref="B19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53" s="19" t="str">
        <f t="array" ref="C19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53" s="19" t="str">
        <f t="array" ref="D195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54" spans="1:4" ht="18" x14ac:dyDescent="0.25">
      <c r="A1954" s="19" t="str">
        <f>IF(D1954&lt;&gt;" ",'База данных_основная'!#REF!," ")</f>
        <v xml:space="preserve"> </v>
      </c>
      <c r="B1954" s="19" t="str">
        <f t="array" ref="B19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54" s="19" t="str">
        <f t="array" ref="C19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54" s="19" t="str">
        <f t="array" ref="D195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55" spans="1:4" ht="18" x14ac:dyDescent="0.25">
      <c r="A1955" s="19" t="str">
        <f>IF(D1955&lt;&gt;" ",'База данных_основная'!#REF!," ")</f>
        <v xml:space="preserve"> </v>
      </c>
      <c r="B1955" s="19" t="str">
        <f t="array" ref="B19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55" s="19" t="str">
        <f t="array" ref="C19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55" s="19" t="str">
        <f t="array" ref="D195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56" spans="1:4" ht="18" x14ac:dyDescent="0.25">
      <c r="A1956" s="19" t="str">
        <f>IF(D1956&lt;&gt;" ",'База данных_основная'!#REF!," ")</f>
        <v xml:space="preserve"> </v>
      </c>
      <c r="B1956" s="19" t="str">
        <f t="array" ref="B19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56" s="19" t="str">
        <f t="array" ref="C19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56" s="19" t="str">
        <f t="array" ref="D195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57" spans="1:4" ht="18" x14ac:dyDescent="0.25">
      <c r="A1957" s="19" t="str">
        <f>IF(D1957&lt;&gt;" ",'База данных_основная'!#REF!," ")</f>
        <v xml:space="preserve"> </v>
      </c>
      <c r="B1957" s="19" t="str">
        <f t="array" ref="B19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57" s="19" t="str">
        <f t="array" ref="C19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57" s="19" t="str">
        <f t="array" ref="D195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58" spans="1:4" ht="18" x14ac:dyDescent="0.25">
      <c r="A1958" s="19" t="str">
        <f>IF(D1958&lt;&gt;" ",'База данных_основная'!#REF!," ")</f>
        <v xml:space="preserve"> </v>
      </c>
      <c r="B1958" s="19" t="str">
        <f t="array" ref="B19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58" s="19" t="str">
        <f t="array" ref="C19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58" s="19" t="str">
        <f t="array" ref="D195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59" spans="1:4" ht="18" x14ac:dyDescent="0.25">
      <c r="A1959" s="19" t="str">
        <f>IF(D1959&lt;&gt;" ",'База данных_основная'!#REF!," ")</f>
        <v xml:space="preserve"> </v>
      </c>
      <c r="B1959" s="19" t="str">
        <f t="array" ref="B19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59" s="19" t="str">
        <f t="array" ref="C19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59" s="19" t="str">
        <f t="array" ref="D195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60" spans="1:4" ht="18" x14ac:dyDescent="0.25">
      <c r="A1960" s="19" t="str">
        <f>IF(D1960&lt;&gt;" ",'База данных_основная'!#REF!," ")</f>
        <v xml:space="preserve"> </v>
      </c>
      <c r="B1960" s="19" t="str">
        <f t="array" ref="B19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60" s="19" t="str">
        <f t="array" ref="C19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60" s="19" t="str">
        <f t="array" ref="D196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61" spans="1:4" ht="18" x14ac:dyDescent="0.25">
      <c r="A1961" s="19" t="str">
        <f>IF(D1961&lt;&gt;" ",'База данных_основная'!#REF!," ")</f>
        <v xml:space="preserve"> </v>
      </c>
      <c r="B1961" s="19" t="str">
        <f t="array" ref="B19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61" s="19" t="str">
        <f t="array" ref="C19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61" s="19" t="str">
        <f t="array" ref="D196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62" spans="1:4" ht="18" x14ac:dyDescent="0.25">
      <c r="A1962" s="19" t="str">
        <f>IF(D1962&lt;&gt;" ",'База данных_основная'!#REF!," ")</f>
        <v xml:space="preserve"> </v>
      </c>
      <c r="B1962" s="19" t="str">
        <f t="array" ref="B19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62" s="19" t="str">
        <f t="array" ref="C19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62" s="19" t="str">
        <f t="array" ref="D196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63" spans="1:4" ht="18" x14ac:dyDescent="0.25">
      <c r="A1963" s="19" t="str">
        <f>IF(D1963&lt;&gt;" ",'База данных_основная'!#REF!," ")</f>
        <v xml:space="preserve"> </v>
      </c>
      <c r="B1963" s="19" t="str">
        <f t="array" ref="B19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63" s="19" t="str">
        <f t="array" ref="C19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63" s="19" t="str">
        <f t="array" ref="D196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64" spans="1:4" ht="18" x14ac:dyDescent="0.25">
      <c r="A1964" s="19" t="str">
        <f>IF(D1964&lt;&gt;" ",'База данных_основная'!#REF!," ")</f>
        <v xml:space="preserve"> </v>
      </c>
      <c r="B1964" s="19" t="str">
        <f t="array" ref="B19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64" s="19" t="str">
        <f t="array" ref="C19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64" s="19" t="str">
        <f t="array" ref="D196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65" spans="1:4" ht="18" x14ac:dyDescent="0.25">
      <c r="A1965" s="19" t="str">
        <f>IF(D1965&lt;&gt;" ",'База данных_основная'!#REF!," ")</f>
        <v xml:space="preserve"> </v>
      </c>
      <c r="B1965" s="19" t="str">
        <f t="array" ref="B19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65" s="19" t="str">
        <f t="array" ref="C19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65" s="19" t="str">
        <f t="array" ref="D196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66" spans="1:4" ht="18" x14ac:dyDescent="0.25">
      <c r="A1966" s="19" t="str">
        <f>IF(D1966&lt;&gt;" ",'База данных_основная'!#REF!," ")</f>
        <v xml:space="preserve"> </v>
      </c>
      <c r="B1966" s="19" t="str">
        <f t="array" ref="B19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66" s="19" t="str">
        <f t="array" ref="C19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66" s="19" t="str">
        <f t="array" ref="D196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67" spans="1:4" ht="18" x14ac:dyDescent="0.25">
      <c r="A1967" s="19" t="str">
        <f>IF(D1967&lt;&gt;" ",'База данных_основная'!#REF!," ")</f>
        <v xml:space="preserve"> </v>
      </c>
      <c r="B1967" s="19" t="str">
        <f t="array" ref="B19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67" s="19" t="str">
        <f t="array" ref="C19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67" s="19" t="str">
        <f t="array" ref="D196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68" spans="1:4" ht="18" x14ac:dyDescent="0.25">
      <c r="A1968" s="19" t="str">
        <f>IF(D1968&lt;&gt;" ",'База данных_основная'!#REF!," ")</f>
        <v xml:space="preserve"> </v>
      </c>
      <c r="B1968" s="19" t="str">
        <f t="array" ref="B19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68" s="19" t="str">
        <f t="array" ref="C19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68" s="19" t="str">
        <f t="array" ref="D196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69" spans="1:4" ht="18" x14ac:dyDescent="0.25">
      <c r="A1969" s="19" t="str">
        <f>IF(D1969&lt;&gt;" ",'База данных_основная'!#REF!," ")</f>
        <v xml:space="preserve"> </v>
      </c>
      <c r="B1969" s="19" t="str">
        <f t="array" ref="B19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69" s="19" t="str">
        <f t="array" ref="C19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69" s="19" t="str">
        <f t="array" ref="D196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70" spans="1:4" ht="18" x14ac:dyDescent="0.25">
      <c r="A1970" s="19" t="str">
        <f>IF(D1970&lt;&gt;" ",'База данных_основная'!#REF!," ")</f>
        <v xml:space="preserve"> </v>
      </c>
      <c r="B1970" s="19" t="str">
        <f t="array" ref="B19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70" s="19" t="str">
        <f t="array" ref="C19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70" s="19" t="str">
        <f t="array" ref="D197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71" spans="1:4" ht="18" x14ac:dyDescent="0.25">
      <c r="A1971" s="19" t="str">
        <f>IF(D1971&lt;&gt;" ",'База данных_основная'!#REF!," ")</f>
        <v xml:space="preserve"> </v>
      </c>
      <c r="B1971" s="19" t="str">
        <f t="array" ref="B19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71" s="19" t="str">
        <f t="array" ref="C19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71" s="19" t="str">
        <f t="array" ref="D197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72" spans="1:4" ht="18" x14ac:dyDescent="0.25">
      <c r="A1972" s="19" t="str">
        <f>IF(D1972&lt;&gt;" ",'База данных_основная'!#REF!," ")</f>
        <v xml:space="preserve"> </v>
      </c>
      <c r="B1972" s="19" t="str">
        <f t="array" ref="B19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72" s="19" t="str">
        <f t="array" ref="C19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72" s="19" t="str">
        <f t="array" ref="D197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73" spans="1:4" ht="18" x14ac:dyDescent="0.25">
      <c r="A1973" s="19" t="str">
        <f>IF(D1973&lt;&gt;" ",'База данных_основная'!#REF!," ")</f>
        <v xml:space="preserve"> </v>
      </c>
      <c r="B1973" s="19" t="str">
        <f t="array" ref="B19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73" s="19" t="str">
        <f t="array" ref="C19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73" s="19" t="str">
        <f t="array" ref="D197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74" spans="1:4" ht="18" x14ac:dyDescent="0.25">
      <c r="A1974" s="19" t="str">
        <f>IF(D1974&lt;&gt;" ",'База данных_основная'!#REF!," ")</f>
        <v xml:space="preserve"> </v>
      </c>
      <c r="B1974" s="19" t="str">
        <f t="array" ref="B19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74" s="19" t="str">
        <f t="array" ref="C19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74" s="19" t="str">
        <f t="array" ref="D197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75" spans="1:4" ht="18" x14ac:dyDescent="0.25">
      <c r="A1975" s="19" t="str">
        <f>IF(D1975&lt;&gt;" ",'База данных_основная'!#REF!," ")</f>
        <v xml:space="preserve"> </v>
      </c>
      <c r="B1975" s="19" t="str">
        <f t="array" ref="B19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75" s="19" t="str">
        <f t="array" ref="C19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75" s="19" t="str">
        <f t="array" ref="D197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76" spans="1:4" ht="18" x14ac:dyDescent="0.25">
      <c r="A1976" s="19" t="str">
        <f>IF(D1976&lt;&gt;" ",'База данных_основная'!#REF!," ")</f>
        <v xml:space="preserve"> </v>
      </c>
      <c r="B1976" s="19" t="str">
        <f t="array" ref="B19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76" s="19" t="str">
        <f t="array" ref="C19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76" s="19" t="str">
        <f t="array" ref="D197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77" spans="1:4" ht="18" x14ac:dyDescent="0.25">
      <c r="A1977" s="19" t="str">
        <f>IF(D1977&lt;&gt;" ",'База данных_основная'!#REF!," ")</f>
        <v xml:space="preserve"> </v>
      </c>
      <c r="B1977" s="19" t="str">
        <f t="array" ref="B19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77" s="19" t="str">
        <f t="array" ref="C19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77" s="19" t="str">
        <f t="array" ref="D197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78" spans="1:4" ht="18" x14ac:dyDescent="0.25">
      <c r="A1978" s="19" t="str">
        <f>IF(D1978&lt;&gt;" ",'База данных_основная'!#REF!," ")</f>
        <v xml:space="preserve"> </v>
      </c>
      <c r="B1978" s="19" t="str">
        <f t="array" ref="B19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78" s="19" t="str">
        <f t="array" ref="C19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78" s="19" t="str">
        <f t="array" ref="D197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79" spans="1:4" ht="18" x14ac:dyDescent="0.25">
      <c r="A1979" s="19" t="str">
        <f>IF(D1979&lt;&gt;" ",'База данных_основная'!#REF!," ")</f>
        <v xml:space="preserve"> </v>
      </c>
      <c r="B1979" s="19" t="str">
        <f t="array" ref="B19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79" s="19" t="str">
        <f t="array" ref="C19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79" s="19" t="str">
        <f t="array" ref="D197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80" spans="1:4" ht="18" x14ac:dyDescent="0.25">
      <c r="A1980" s="19" t="str">
        <f>IF(D1980&lt;&gt;" ",'База данных_основная'!#REF!," ")</f>
        <v xml:space="preserve"> </v>
      </c>
      <c r="B1980" s="19" t="str">
        <f t="array" ref="B19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80" s="19" t="str">
        <f t="array" ref="C19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80" s="19" t="str">
        <f t="array" ref="D198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81" spans="1:4" ht="18" x14ac:dyDescent="0.25">
      <c r="A1981" s="19" t="str">
        <f>IF(D1981&lt;&gt;" ",'База данных_основная'!#REF!," ")</f>
        <v xml:space="preserve"> </v>
      </c>
      <c r="B1981" s="19" t="str">
        <f t="array" ref="B19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81" s="19" t="str">
        <f t="array" ref="C19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81" s="19" t="str">
        <f t="array" ref="D198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82" spans="1:4" ht="18" x14ac:dyDescent="0.25">
      <c r="A1982" s="19" t="str">
        <f>IF(D1982&lt;&gt;" ",'База данных_основная'!#REF!," ")</f>
        <v xml:space="preserve"> </v>
      </c>
      <c r="B1982" s="19" t="str">
        <f t="array" ref="B19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82" s="19" t="str">
        <f t="array" ref="C19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82" s="19" t="str">
        <f t="array" ref="D198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83" spans="1:4" ht="18" x14ac:dyDescent="0.25">
      <c r="A1983" s="19" t="str">
        <f>IF(D1983&lt;&gt;" ",'База данных_основная'!#REF!," ")</f>
        <v xml:space="preserve"> </v>
      </c>
      <c r="B1983" s="19" t="str">
        <f t="array" ref="B19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83" s="19" t="str">
        <f t="array" ref="C19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83" s="19" t="str">
        <f t="array" ref="D198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84" spans="1:4" ht="18" x14ac:dyDescent="0.25">
      <c r="A1984" s="19" t="str">
        <f>IF(D1984&lt;&gt;" ",'База данных_основная'!#REF!," ")</f>
        <v xml:space="preserve"> </v>
      </c>
      <c r="B1984" s="19" t="str">
        <f t="array" ref="B19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84" s="19" t="str">
        <f t="array" ref="C19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84" s="19" t="str">
        <f t="array" ref="D198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85" spans="1:4" ht="18" x14ac:dyDescent="0.25">
      <c r="A1985" s="19" t="str">
        <f>IF(D1985&lt;&gt;" ",'База данных_основная'!#REF!," ")</f>
        <v xml:space="preserve"> </v>
      </c>
      <c r="B1985" s="19" t="str">
        <f t="array" ref="B19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85" s="19" t="str">
        <f t="array" ref="C19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85" s="19" t="str">
        <f t="array" ref="D198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86" spans="1:4" ht="18" x14ac:dyDescent="0.25">
      <c r="A1986" s="19" t="str">
        <f>IF(D1986&lt;&gt;" ",'База данных_основная'!#REF!," ")</f>
        <v xml:space="preserve"> </v>
      </c>
      <c r="B1986" s="19" t="str">
        <f t="array" ref="B19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86" s="19" t="str">
        <f t="array" ref="C19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86" s="19" t="str">
        <f t="array" ref="D198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87" spans="1:4" ht="18" x14ac:dyDescent="0.25">
      <c r="A1987" s="19" t="str">
        <f>IF(D1987&lt;&gt;" ",'База данных_основная'!#REF!," ")</f>
        <v xml:space="preserve"> </v>
      </c>
      <c r="B1987" s="19" t="str">
        <f t="array" ref="B19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87" s="19" t="str">
        <f t="array" ref="C19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87" s="19" t="str">
        <f t="array" ref="D198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88" spans="1:4" ht="18" x14ac:dyDescent="0.25">
      <c r="A1988" s="19" t="str">
        <f>IF(D1988&lt;&gt;" ",'База данных_основная'!#REF!," ")</f>
        <v xml:space="preserve"> </v>
      </c>
      <c r="B1988" s="19" t="str">
        <f t="array" ref="B19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88" s="19" t="str">
        <f t="array" ref="C19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88" s="19" t="str">
        <f t="array" ref="D198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89" spans="1:4" ht="18" x14ac:dyDescent="0.25">
      <c r="A1989" s="19" t="str">
        <f>IF(D1989&lt;&gt;" ",'База данных_основная'!#REF!," ")</f>
        <v xml:space="preserve"> </v>
      </c>
      <c r="B1989" s="19" t="str">
        <f t="array" ref="B19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89" s="19" t="str">
        <f t="array" ref="C19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89" s="19" t="str">
        <f t="array" ref="D198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90" spans="1:4" ht="18" x14ac:dyDescent="0.25">
      <c r="A1990" s="19" t="str">
        <f>IF(D1990&lt;&gt;" ",'База данных_основная'!#REF!," ")</f>
        <v xml:space="preserve"> </v>
      </c>
      <c r="B1990" s="19" t="str">
        <f t="array" ref="B19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90" s="19" t="str">
        <f t="array" ref="C19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90" s="19" t="str">
        <f t="array" ref="D199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91" spans="1:4" ht="18" x14ac:dyDescent="0.25">
      <c r="A1991" s="19" t="str">
        <f>IF(D1991&lt;&gt;" ",'База данных_основная'!#REF!," ")</f>
        <v xml:space="preserve"> </v>
      </c>
      <c r="B1991" s="19" t="str">
        <f t="array" ref="B19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91" s="19" t="str">
        <f t="array" ref="C19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91" s="19" t="str">
        <f t="array" ref="D199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92" spans="1:4" ht="18" x14ac:dyDescent="0.25">
      <c r="A1992" s="19" t="str">
        <f>IF(D1992&lt;&gt;" ",'База данных_основная'!#REF!," ")</f>
        <v xml:space="preserve"> </v>
      </c>
      <c r="B1992" s="19" t="str">
        <f t="array" ref="B19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92" s="19" t="str">
        <f t="array" ref="C19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92" s="19" t="str">
        <f t="array" ref="D199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93" spans="1:4" ht="18" x14ac:dyDescent="0.25">
      <c r="A1993" s="19" t="str">
        <f>IF(D1993&lt;&gt;" ",'База данных_основная'!#REF!," ")</f>
        <v xml:space="preserve"> </v>
      </c>
      <c r="B1993" s="19" t="str">
        <f t="array" ref="B19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93" s="19" t="str">
        <f t="array" ref="C19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93" s="19" t="str">
        <f t="array" ref="D199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94" spans="1:4" ht="18" x14ac:dyDescent="0.25">
      <c r="A1994" s="19" t="str">
        <f>IF(D1994&lt;&gt;" ",'База данных_основная'!#REF!," ")</f>
        <v xml:space="preserve"> </v>
      </c>
      <c r="B1994" s="19" t="str">
        <f t="array" ref="B19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94" s="19" t="str">
        <f t="array" ref="C19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94" s="19" t="str">
        <f t="array" ref="D199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95" spans="1:4" ht="18" x14ac:dyDescent="0.25">
      <c r="A1995" s="19" t="str">
        <f>IF(D1995&lt;&gt;" ",'База данных_основная'!#REF!," ")</f>
        <v xml:space="preserve"> </v>
      </c>
      <c r="B1995" s="19" t="str">
        <f t="array" ref="B19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95" s="19" t="str">
        <f t="array" ref="C19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95" s="19" t="str">
        <f t="array" ref="D199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96" spans="1:4" ht="18" x14ac:dyDescent="0.25">
      <c r="A1996" s="19" t="str">
        <f>IF(D1996&lt;&gt;" ",'База данных_основная'!#REF!," ")</f>
        <v xml:space="preserve"> </v>
      </c>
      <c r="B1996" s="19" t="str">
        <f t="array" ref="B19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96" s="19" t="str">
        <f t="array" ref="C19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96" s="19" t="str">
        <f t="array" ref="D199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97" spans="1:4" ht="18" x14ac:dyDescent="0.25">
      <c r="A1997" s="19" t="str">
        <f>IF(D1997&lt;&gt;" ",'База данных_основная'!#REF!," ")</f>
        <v xml:space="preserve"> </v>
      </c>
      <c r="B1997" s="19" t="str">
        <f t="array" ref="B19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97" s="19" t="str">
        <f t="array" ref="C19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97" s="19" t="str">
        <f t="array" ref="D199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98" spans="1:4" ht="18" x14ac:dyDescent="0.25">
      <c r="A1998" s="19" t="str">
        <f>IF(D1998&lt;&gt;" ",'База данных_основная'!#REF!," ")</f>
        <v xml:space="preserve"> </v>
      </c>
      <c r="B1998" s="19" t="str">
        <f t="array" ref="B19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98" s="19" t="str">
        <f t="array" ref="C19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98" s="19" t="str">
        <f t="array" ref="D199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1999" spans="1:4" ht="18" x14ac:dyDescent="0.25">
      <c r="A1999" s="19" t="str">
        <f>IF(D1999&lt;&gt;" ",'База данных_основная'!#REF!," ")</f>
        <v xml:space="preserve"> </v>
      </c>
      <c r="B1999" s="19" t="str">
        <f t="array" ref="B19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1999" s="19" t="str">
        <f t="array" ref="C19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1999" s="19" t="str">
        <f t="array" ref="D199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00" spans="1:4" ht="18" x14ac:dyDescent="0.25">
      <c r="A2000" s="19" t="str">
        <f>IF(D2000&lt;&gt;" ",'База данных_основная'!#REF!," ")</f>
        <v xml:space="preserve"> </v>
      </c>
      <c r="B2000" s="19" t="str">
        <f t="array" ref="B20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00" s="19" t="str">
        <f t="array" ref="C20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00" s="19" t="str">
        <f t="array" ref="D200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01" spans="1:4" ht="18" x14ac:dyDescent="0.25">
      <c r="A2001" s="19" t="str">
        <f>IF(D2001&lt;&gt;" ",'База данных_основная'!#REF!," ")</f>
        <v xml:space="preserve"> </v>
      </c>
      <c r="B2001" s="19" t="str">
        <f t="array" ref="B20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01" s="19" t="str">
        <f t="array" ref="C20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01" s="19" t="str">
        <f t="array" ref="D200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02" spans="1:4" ht="18" x14ac:dyDescent="0.25">
      <c r="A2002" s="19" t="str">
        <f>IF(D2002&lt;&gt;" ",'База данных_основная'!#REF!," ")</f>
        <v xml:space="preserve"> </v>
      </c>
      <c r="B2002" s="19" t="str">
        <f t="array" ref="B20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02" s="19" t="str">
        <f t="array" ref="C20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02" s="19" t="str">
        <f t="array" ref="D2002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03" spans="1:4" ht="18" x14ac:dyDescent="0.25">
      <c r="A2003" s="19" t="str">
        <f>IF(D2003&lt;&gt;" ",'База данных_основная'!#REF!," ")</f>
        <v xml:space="preserve"> </v>
      </c>
      <c r="B2003" s="19" t="str">
        <f t="array" ref="B20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03" s="19" t="str">
        <f t="array" ref="C20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03" s="19" t="str">
        <f t="array" ref="D2003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04" spans="1:4" ht="18" x14ac:dyDescent="0.25">
      <c r="A2004" s="19" t="str">
        <f>IF(D2004&lt;&gt;" ",'База данных_основная'!#REF!," ")</f>
        <v xml:space="preserve"> </v>
      </c>
      <c r="B2004" s="19" t="str">
        <f t="array" ref="B20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04" s="19" t="str">
        <f t="array" ref="C20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04" s="19" t="str">
        <f t="array" ref="D2004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05" spans="1:4" ht="18" x14ac:dyDescent="0.25">
      <c r="A2005" s="19" t="str">
        <f>IF(D2005&lt;&gt;" ",'База данных_основная'!#REF!," ")</f>
        <v xml:space="preserve"> </v>
      </c>
      <c r="B2005" s="19" t="str">
        <f t="array" ref="B20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05" s="19" t="str">
        <f t="array" ref="C20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05" s="19" t="str">
        <f t="array" ref="D2005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06" spans="1:4" ht="18" x14ac:dyDescent="0.25">
      <c r="A2006" s="19" t="str">
        <f>IF(D2006&lt;&gt;" ",'База данных_основная'!#REF!," ")</f>
        <v xml:space="preserve"> </v>
      </c>
      <c r="B2006" s="19" t="str">
        <f t="array" ref="B20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06" s="19" t="str">
        <f t="array" ref="C20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06" s="19" t="str">
        <f t="array" ref="D2006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07" spans="1:4" ht="18" x14ac:dyDescent="0.25">
      <c r="A2007" s="19" t="str">
        <f>IF(D2007&lt;&gt;" ",'База данных_основная'!#REF!," ")</f>
        <v xml:space="preserve"> </v>
      </c>
      <c r="B2007" s="19" t="str">
        <f t="array" ref="B20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07" s="19" t="str">
        <f t="array" ref="C20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07" s="19" t="str">
        <f t="array" ref="D2007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08" spans="1:4" ht="18" x14ac:dyDescent="0.25">
      <c r="A2008" s="19" t="str">
        <f>IF(D2008&lt;&gt;" ",'База данных_основная'!#REF!," ")</f>
        <v xml:space="preserve"> </v>
      </c>
      <c r="B2008" s="19" t="str">
        <f t="array" ref="B20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08" s="19" t="str">
        <f t="array" ref="C20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08" s="19" t="str">
        <f t="array" ref="D2008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09" spans="1:4" ht="18" x14ac:dyDescent="0.25">
      <c r="A2009" s="19" t="str">
        <f>IF(D2009&lt;&gt;" ",'База данных_основная'!#REF!," ")</f>
        <v xml:space="preserve"> </v>
      </c>
      <c r="B2009" s="19" t="str">
        <f t="array" ref="B20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09" s="19" t="str">
        <f t="array" ref="C20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09" s="19" t="str">
        <f t="array" ref="D2009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10" spans="1:4" ht="18" x14ac:dyDescent="0.25">
      <c r="A2010" s="19" t="str">
        <f>IF(D2010&lt;&gt;" ",'База данных_основная'!#REF!," ")</f>
        <v xml:space="preserve"> </v>
      </c>
      <c r="B2010" s="19" t="str">
        <f t="array" ref="B20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10" s="19" t="str">
        <f t="array" ref="C20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10" s="19" t="str">
        <f t="array" ref="D2010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  <row r="2011" spans="1:4" ht="18" x14ac:dyDescent="0.25">
      <c r="A2011" s="19" t="str">
        <f>IF(D2011&lt;&gt;" ",'База данных_основная'!#REF!," ")</f>
        <v xml:space="preserve"> </v>
      </c>
      <c r="B2011" s="19" t="str">
        <f t="array" ref="B20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C2011" s="19" t="str">
        <f t="array" ref="C20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  <c r="D2011" s="19" t="str">
        <f t="array" ref="D2011">IFERROR(INDEX('База данных_основная'!#REF!,SMALL(IF('База данных_основная'!#REF!='База данных_основная'!#REF!,ROW('База данных_основная'!#REF!)-2),ROW()-9))," ")</f>
        <v xml:space="preserve"> </v>
      </c>
    </row>
  </sheetData>
  <mergeCells count="1">
    <mergeCell ref="A1:D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8 0 6 a 5 4 2 - e d d c - 4 c b 4 - b 3 f c - 9 7 d b 9 c c b f f 6 8 "   x m l n s = " h t t p : / / s c h e m a s . m i c r o s o f t . c o m / D a t a M a s h u p " > A A A A A B g D A A B Q S w M E F A A C A A g A a U x T V y 2 n d / S o A A A A + A A A A B I A H A B D b 2 5 m a W c v U G F j a 2 F n Z S 5 4 b W w g o h g A K K A U A A A A A A A A A A A A A A A A A A A A A A A A A A A A h Y 9 B D o I w F E S v Q r q n v 6 1 K l H z K w q 0 k R q N x S 7 B C I x R D i 3 A 3 F x 7 J K 0 i i q D u X M 3 m T v H n c 7 h j 3 V e l d V W N 1 b S L C K S O e M l l 9 1 C a P S O t O / p z E E t d p d k 5 z 5 Q 2 w s W F v d U Q K 5 y 4 h Q N d 1 t J v Q u s l B M M b h k K y 2 W a G q 1 N f G u t R k i n x W x / 8 r I n H / k p G C B p z O + E L Q a c A R x h o T b b 6 I G I w p Q / g p c d m W r m 2 U b F p / s 0 M Y I 8 L 7 h X w C U E s D B B Q A A g A I A G l M U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T F N X K I p H u A 4 A A A A R A A A A E w A c A E Z v c m 1 1 b G F z L 1 N l Y 3 R p b 2 4 x L m 0 g o h g A K K A U A A A A A A A A A A A A A A A A A A A A A A A A A A A A K 0 5 N L s n M z 1 M I h t C G 1 g B Q S w E C L Q A U A A I A C A B p T F N X L a d 3 9 K g A A A D 4 A A A A E g A A A A A A A A A A A A A A A A A A A A A A Q 2 9 u Z m l n L 1 B h Y 2 t h Z 2 U u e G 1 s U E s B A i 0 A F A A C A A g A a U x T V w / K 6 a u k A A A A 6 Q A A A B M A A A A A A A A A A A A A A A A A 9 A A A A F t D b 2 5 0 Z W 5 0 X 1 R 5 c G V z X S 5 4 b W x Q S w E C L Q A U A A I A C A B p T F N X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b l z L o 8 l D d U C 9 3 t A W x p p W z Q A A A A A C A A A A A A A D Z g A A w A A A A B A A A A A t 4 L q j Q C g s T o w l m E 3 d Y 6 Y e A A A A A A S A A A C g A A A A E A A A A B n w X I R N A 6 l k m o O 6 N b i U b c B Q A A A A I o v f R T f O S y B e Q U L C t S q R 7 r b O s A j c 9 T n Y C O W + D e m H v Y d q d 6 / G a C B u Y T f + 7 S E s R c 6 I + 0 r 2 D d 6 l v E K h a l 6 a t P y b n A H P 4 k H B E P X T Y k d w s / t X u H E U A A A A e 2 w g t y U t 9 z W d S N g N v 7 A C e X y d O M c = < / D a t a M a s h u p > 
</file>

<file path=customXml/itemProps1.xml><?xml version="1.0" encoding="utf-8"?>
<ds:datastoreItem xmlns:ds="http://schemas.openxmlformats.org/officeDocument/2006/customXml" ds:itemID="{B28FFE74-D04B-4A59-ACB7-E286008169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Лист1</vt:lpstr>
      <vt:lpstr>База данных_основная</vt:lpstr>
      <vt:lpstr>Сводная таблица для диаграмм</vt:lpstr>
      <vt:lpstr>Титульный</vt:lpstr>
      <vt:lpstr>Запорожская область</vt:lpstr>
      <vt:lpstr>Запорожская область 2 вар</vt:lpstr>
      <vt:lpstr>Муниципалитеты</vt:lpstr>
      <vt:lpstr>Обеспеченность</vt:lpstr>
      <vt:lpstr>Реестр ТСТ</vt:lpstr>
      <vt:lpstr>Рейтинг МО общий</vt:lpstr>
      <vt:lpstr>Рейтинг по показателям</vt:lpstr>
      <vt:lpstr>Глоссарий</vt:lpstr>
      <vt:lpstr>Глоссарий!Область_печати</vt:lpstr>
      <vt:lpstr>'Запорожская область'!Область_печати</vt:lpstr>
      <vt:lpstr>Муниципалитеты!Область_печати</vt:lpstr>
      <vt:lpstr>'Реестр ТСТ'!Область_печати</vt:lpstr>
      <vt:lpstr>'Рейтинг МО общий'!Область_печати</vt:lpstr>
      <vt:lpstr>'Рейтинг по показателям'!Область_печати</vt:lpstr>
      <vt:lpstr>Титульный!Область_печати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Наков Михаил Валерьевич</cp:lastModifiedBy>
  <cp:lastPrinted>2023-11-02T07:10:49Z</cp:lastPrinted>
  <dcterms:created xsi:type="dcterms:W3CDTF">1996-10-08T23:32:33Z</dcterms:created>
  <dcterms:modified xsi:type="dcterms:W3CDTF">2024-07-31T12:47:07Z</dcterms:modified>
</cp:coreProperties>
</file>